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7\Desktop\ประกาศ\น.ส.3\"/>
    </mc:Choice>
  </mc:AlternateContent>
  <bookViews>
    <workbookView xWindow="0" yWindow="0" windowWidth="28800" windowHeight="12300" tabRatio="792" activeTab="7"/>
  </bookViews>
  <sheets>
    <sheet name="01" sheetId="26" r:id="rId1"/>
    <sheet name="02" sheetId="34" r:id="rId2"/>
    <sheet name="03" sheetId="39" r:id="rId3"/>
    <sheet name="04" sheetId="38" r:id="rId4"/>
    <sheet name="05" sheetId="37" r:id="rId5"/>
    <sheet name="06" sheetId="41" r:id="rId6"/>
    <sheet name="07" sheetId="40" r:id="rId7"/>
    <sheet name="08" sheetId="42" r:id="rId8"/>
  </sheets>
  <calcPr calcId="152511"/>
</workbook>
</file>

<file path=xl/calcChain.xml><?xml version="1.0" encoding="utf-8"?>
<calcChain xmlns="http://schemas.openxmlformats.org/spreadsheetml/2006/main">
  <c r="K48" i="41" l="1"/>
  <c r="J589" i="37"/>
  <c r="J588" i="37"/>
  <c r="K556" i="37"/>
  <c r="K555" i="37"/>
  <c r="N522" i="37"/>
  <c r="N521" i="37"/>
  <c r="K488" i="37"/>
  <c r="K487" i="37"/>
  <c r="K453" i="37"/>
  <c r="K452" i="37"/>
  <c r="K420" i="37"/>
  <c r="L419" i="37"/>
  <c r="K385" i="37"/>
  <c r="N384" i="37"/>
  <c r="K350" i="37"/>
  <c r="N349" i="37"/>
  <c r="N315" i="37"/>
  <c r="K314" i="37"/>
  <c r="N280" i="37"/>
  <c r="K279" i="37"/>
  <c r="K245" i="37"/>
  <c r="K244" i="37"/>
  <c r="K210" i="37"/>
  <c r="K209" i="37"/>
  <c r="N175" i="37"/>
  <c r="J587" i="37"/>
  <c r="K554" i="37"/>
  <c r="K520" i="37"/>
  <c r="N577" i="37"/>
  <c r="K576" i="37"/>
  <c r="K575" i="37"/>
  <c r="K574" i="37"/>
  <c r="K573" i="37"/>
  <c r="K572" i="37"/>
  <c r="K571" i="37"/>
  <c r="K570" i="37"/>
  <c r="K569" i="37"/>
  <c r="K509" i="37"/>
  <c r="L508" i="37"/>
  <c r="K507" i="37"/>
  <c r="K506" i="37"/>
  <c r="K505" i="37"/>
  <c r="N504" i="37"/>
  <c r="L503" i="37"/>
  <c r="K502" i="37"/>
  <c r="K501" i="37"/>
  <c r="K475" i="37"/>
  <c r="N474" i="37"/>
  <c r="K473" i="37"/>
  <c r="K472" i="37"/>
  <c r="K471" i="37"/>
  <c r="L470" i="37"/>
  <c r="L469" i="37"/>
  <c r="K468" i="37"/>
  <c r="N467" i="37"/>
  <c r="K466" i="37"/>
  <c r="K443" i="37"/>
  <c r="K442" i="37"/>
  <c r="N441" i="37"/>
  <c r="N440" i="37"/>
  <c r="K439" i="37"/>
  <c r="K438" i="37"/>
  <c r="K437" i="37"/>
  <c r="N436" i="37"/>
  <c r="K435" i="37"/>
  <c r="L434" i="37"/>
  <c r="K433" i="37"/>
  <c r="K383" i="37"/>
  <c r="K382" i="37"/>
  <c r="K381" i="37"/>
  <c r="K380" i="37"/>
  <c r="K348" i="37"/>
  <c r="K347" i="37"/>
  <c r="K346" i="37"/>
  <c r="K328" i="37"/>
  <c r="K298" i="37"/>
  <c r="K297" i="37"/>
  <c r="K296" i="37"/>
  <c r="L295" i="37"/>
  <c r="K294" i="37"/>
  <c r="K293" i="37"/>
  <c r="K266" i="37"/>
  <c r="N265" i="37"/>
  <c r="N264" i="37"/>
  <c r="K262" i="37"/>
  <c r="N261" i="37"/>
  <c r="J260" i="37"/>
  <c r="L259" i="37"/>
  <c r="L258" i="37"/>
  <c r="K157" i="37"/>
  <c r="K156" i="37"/>
  <c r="K155" i="37"/>
  <c r="N154" i="37"/>
  <c r="K153" i="37"/>
  <c r="N125" i="37"/>
  <c r="K124" i="37"/>
  <c r="N123" i="37"/>
  <c r="K122" i="37"/>
  <c r="N121" i="37"/>
  <c r="N120" i="37"/>
  <c r="K119" i="37"/>
  <c r="K118" i="37"/>
  <c r="K92" i="37"/>
  <c r="K91" i="37"/>
  <c r="K90" i="37"/>
  <c r="K89" i="37"/>
  <c r="K88" i="37"/>
  <c r="N87" i="37"/>
  <c r="K86" i="37"/>
  <c r="L85" i="37"/>
  <c r="K84" i="37"/>
  <c r="K83" i="37"/>
  <c r="K35" i="37"/>
  <c r="N34" i="37"/>
  <c r="K33" i="37"/>
  <c r="J302" i="38"/>
  <c r="J301" i="38"/>
  <c r="M300" i="38"/>
  <c r="M299" i="38"/>
  <c r="M298" i="38"/>
  <c r="M297" i="38"/>
  <c r="M296" i="38"/>
  <c r="J268" i="38"/>
  <c r="J267" i="38"/>
  <c r="J266" i="38"/>
  <c r="J265" i="38"/>
  <c r="J264" i="38"/>
  <c r="M263" i="38"/>
  <c r="M262" i="38"/>
  <c r="J261" i="38"/>
  <c r="J260" i="38"/>
  <c r="L224" i="38"/>
  <c r="N194" i="38"/>
  <c r="N193" i="38"/>
  <c r="J192" i="38"/>
  <c r="M191" i="38"/>
  <c r="J190" i="38"/>
  <c r="N189" i="38"/>
  <c r="J188" i="38"/>
  <c r="N140" i="38"/>
  <c r="N139" i="38"/>
  <c r="L138" i="38"/>
  <c r="N137" i="38"/>
  <c r="N136" i="38"/>
  <c r="N135" i="38"/>
  <c r="N134" i="38"/>
  <c r="M105" i="38"/>
  <c r="M104" i="38"/>
  <c r="M103" i="38"/>
  <c r="M70" i="38"/>
  <c r="M35" i="38"/>
  <c r="M34" i="38"/>
  <c r="M1152" i="39"/>
  <c r="J1151" i="39"/>
  <c r="J1150" i="39"/>
  <c r="J1149" i="39"/>
  <c r="J1148" i="39"/>
  <c r="J1147" i="39"/>
  <c r="J1146" i="39"/>
  <c r="J1145" i="39"/>
  <c r="N1120" i="39"/>
  <c r="J1119" i="39"/>
  <c r="N1118" i="39"/>
  <c r="J1117" i="39"/>
  <c r="J1116" i="39"/>
  <c r="J1115" i="39"/>
  <c r="J1114" i="39"/>
  <c r="L1113" i="39"/>
  <c r="J1112" i="39"/>
  <c r="L1111" i="39"/>
  <c r="N1110" i="39"/>
  <c r="J1109" i="39"/>
  <c r="J1086" i="39"/>
  <c r="J1085" i="39"/>
  <c r="J1084" i="39"/>
  <c r="L1083" i="39"/>
  <c r="N1082" i="39"/>
  <c r="J1081" i="39"/>
  <c r="J1080" i="39"/>
  <c r="J1079" i="39"/>
  <c r="J1078" i="39"/>
  <c r="J1077" i="39"/>
  <c r="J1076" i="39"/>
  <c r="J1075" i="39"/>
  <c r="J1074" i="39"/>
  <c r="L1073" i="39"/>
  <c r="J1026" i="39"/>
  <c r="J1025" i="39"/>
  <c r="M1024" i="39"/>
  <c r="N991" i="39"/>
  <c r="K956" i="39"/>
  <c r="N934" i="39"/>
  <c r="K933" i="39"/>
  <c r="N932" i="39"/>
  <c r="K904" i="39"/>
  <c r="N903" i="39"/>
  <c r="N902" i="39"/>
  <c r="L901" i="39"/>
  <c r="N900" i="39"/>
  <c r="N899" i="39"/>
  <c r="K898" i="39"/>
  <c r="K897" i="39"/>
  <c r="N896" i="39"/>
  <c r="K870" i="39"/>
  <c r="N868" i="39"/>
  <c r="N867" i="39"/>
  <c r="K866" i="39"/>
  <c r="M865" i="39"/>
  <c r="M864" i="39"/>
  <c r="M863" i="39"/>
  <c r="N862" i="39"/>
  <c r="J861" i="39"/>
  <c r="J860" i="39"/>
  <c r="J837" i="39"/>
  <c r="J836" i="39"/>
  <c r="J835" i="39"/>
  <c r="J834" i="39"/>
  <c r="J833" i="39"/>
  <c r="J832" i="39"/>
  <c r="N831" i="39"/>
  <c r="J830" i="39"/>
  <c r="J829" i="39"/>
  <c r="J828" i="39"/>
  <c r="J827" i="39"/>
  <c r="J826" i="39"/>
  <c r="J825" i="39"/>
  <c r="J824" i="39"/>
  <c r="K777" i="39"/>
  <c r="K776" i="39"/>
  <c r="N775" i="39"/>
  <c r="K774" i="39"/>
  <c r="K773" i="39"/>
  <c r="K772" i="39"/>
  <c r="K742" i="39"/>
  <c r="K741" i="39"/>
  <c r="K686" i="39"/>
  <c r="N685" i="39"/>
  <c r="N684" i="39"/>
  <c r="K683" i="39"/>
  <c r="K682" i="39"/>
  <c r="L654" i="39"/>
  <c r="J653" i="39"/>
  <c r="K652" i="39"/>
  <c r="J651" i="39"/>
  <c r="J650" i="39"/>
  <c r="J649" i="39"/>
  <c r="M648" i="39"/>
  <c r="M647" i="39"/>
  <c r="J646" i="39"/>
  <c r="K563" i="39"/>
  <c r="K562" i="39"/>
  <c r="K561" i="39"/>
  <c r="N560" i="39"/>
  <c r="K559" i="39"/>
  <c r="K507" i="39"/>
  <c r="K506" i="39"/>
  <c r="N505" i="39"/>
  <c r="N504" i="39"/>
  <c r="J503" i="39"/>
  <c r="N361" i="39"/>
  <c r="K360" i="39"/>
  <c r="K359" i="39"/>
  <c r="J326" i="39"/>
  <c r="J325" i="39"/>
  <c r="J324" i="39"/>
  <c r="N323" i="39"/>
  <c r="M70" i="39"/>
  <c r="J69" i="39"/>
  <c r="J68" i="39"/>
  <c r="J67" i="39"/>
  <c r="N36" i="39"/>
  <c r="L35" i="39"/>
  <c r="L34" i="39"/>
  <c r="J458" i="34"/>
  <c r="J423" i="34"/>
  <c r="J388" i="34"/>
  <c r="J387" i="34"/>
  <c r="J601" i="34"/>
  <c r="J600" i="34"/>
  <c r="J578" i="34"/>
  <c r="M577" i="34"/>
  <c r="J457" i="34"/>
  <c r="J456" i="34"/>
  <c r="J455" i="34"/>
  <c r="N454" i="34"/>
  <c r="N453" i="34"/>
  <c r="L452" i="34"/>
  <c r="N451" i="34"/>
  <c r="N450" i="34"/>
  <c r="K449" i="34"/>
  <c r="K422" i="34"/>
  <c r="L421" i="34"/>
  <c r="N420" i="34"/>
  <c r="J419" i="34"/>
  <c r="L418" i="34"/>
  <c r="J386" i="34"/>
  <c r="J385" i="34"/>
  <c r="K353" i="34"/>
  <c r="L318" i="34"/>
  <c r="L317" i="34"/>
  <c r="N316" i="34"/>
  <c r="K315" i="34"/>
  <c r="K314" i="34"/>
  <c r="M313" i="34"/>
  <c r="J312" i="34"/>
  <c r="N311" i="34"/>
  <c r="N310" i="34"/>
  <c r="N309" i="34"/>
  <c r="L308" i="34"/>
  <c r="K307" i="34"/>
  <c r="N306" i="34"/>
  <c r="K305" i="34"/>
  <c r="K304" i="34"/>
  <c r="M303" i="34"/>
  <c r="K302" i="34"/>
  <c r="J301" i="34"/>
  <c r="L300" i="34"/>
  <c r="J299" i="34"/>
  <c r="M298" i="34"/>
  <c r="M297" i="34"/>
  <c r="M296" i="34"/>
  <c r="K283" i="34"/>
  <c r="K282" i="34"/>
  <c r="K281" i="34"/>
  <c r="K280" i="34"/>
  <c r="K279" i="34"/>
  <c r="N278" i="34"/>
  <c r="K277" i="34"/>
  <c r="K276" i="34"/>
  <c r="K275" i="34"/>
  <c r="K274" i="34"/>
  <c r="K273" i="34"/>
  <c r="J272" i="34"/>
  <c r="N271" i="34"/>
  <c r="N270" i="34"/>
  <c r="K269" i="34"/>
  <c r="K268" i="34"/>
  <c r="N267" i="34"/>
  <c r="N266" i="34"/>
  <c r="L265" i="34"/>
  <c r="K247" i="34"/>
  <c r="K246" i="34"/>
  <c r="K245" i="34"/>
  <c r="K244" i="34"/>
  <c r="N243" i="34"/>
  <c r="N242" i="34"/>
  <c r="N241" i="34"/>
  <c r="K240" i="34"/>
  <c r="K239" i="34"/>
  <c r="K238" i="34"/>
  <c r="N237" i="34"/>
  <c r="N236" i="34"/>
  <c r="K235" i="34"/>
  <c r="K234" i="34"/>
  <c r="J211" i="34"/>
  <c r="J210" i="34"/>
  <c r="J209" i="34"/>
  <c r="J208" i="34"/>
  <c r="J205" i="34"/>
  <c r="J206" i="34"/>
  <c r="J207" i="34"/>
  <c r="J204" i="34"/>
  <c r="J203" i="34"/>
  <c r="J176" i="34"/>
  <c r="J175" i="34"/>
  <c r="J174" i="34"/>
  <c r="J173" i="34"/>
  <c r="J172" i="34"/>
  <c r="N171" i="34"/>
  <c r="L170" i="34"/>
  <c r="K169" i="34"/>
  <c r="K168" i="34"/>
  <c r="J141" i="34" l="1"/>
  <c r="J140" i="34"/>
  <c r="J139" i="34"/>
  <c r="J138" i="34"/>
  <c r="J137" i="34"/>
  <c r="J136" i="34"/>
  <c r="J135" i="34"/>
  <c r="J106" i="34"/>
  <c r="J105" i="34"/>
  <c r="J104" i="34"/>
  <c r="J103" i="34"/>
  <c r="J102" i="34"/>
  <c r="J101" i="34"/>
  <c r="J100" i="34"/>
  <c r="J99" i="34"/>
  <c r="K71" i="34"/>
  <c r="J70" i="34"/>
  <c r="J69" i="34"/>
  <c r="M68" i="34"/>
  <c r="J67" i="34"/>
  <c r="J35" i="34"/>
  <c r="L34" i="34"/>
  <c r="K33" i="34"/>
  <c r="N32" i="34"/>
  <c r="AJ177" i="26"/>
  <c r="AG142" i="26"/>
  <c r="AJ141" i="26"/>
  <c r="AJ107" i="26"/>
  <c r="AF106" i="26"/>
  <c r="AF72" i="26"/>
  <c r="AF71" i="26"/>
  <c r="AG490" i="26"/>
  <c r="AH489" i="26"/>
  <c r="AG488" i="26"/>
  <c r="AH487" i="26"/>
  <c r="AJ486" i="26"/>
  <c r="AH485" i="26"/>
  <c r="AG484" i="26"/>
  <c r="AG483" i="26"/>
  <c r="AG482" i="26"/>
  <c r="AG481" i="26"/>
  <c r="AJ480" i="26"/>
  <c r="AG479" i="26"/>
  <c r="AG478" i="26"/>
  <c r="AJ477" i="26"/>
  <c r="AG476" i="26"/>
  <c r="AJ460" i="26"/>
  <c r="AJ459" i="26"/>
  <c r="AJ458" i="26"/>
  <c r="AJ457" i="26"/>
  <c r="AJ456" i="26"/>
  <c r="AG455" i="26"/>
  <c r="AG454" i="26"/>
  <c r="AG453" i="26"/>
  <c r="AJ452" i="26"/>
  <c r="AJ451" i="26"/>
  <c r="AJ450" i="26"/>
  <c r="AH449" i="26"/>
  <c r="AJ448" i="26"/>
  <c r="AG447" i="26"/>
  <c r="AG446" i="26"/>
  <c r="AG445" i="26"/>
  <c r="AJ444" i="26"/>
  <c r="AG443" i="26"/>
  <c r="AH442" i="26"/>
  <c r="AI424" i="26"/>
  <c r="AI423" i="26"/>
  <c r="AG422" i="26"/>
  <c r="AG421" i="26"/>
  <c r="AJ420" i="26"/>
  <c r="AJ419" i="26"/>
  <c r="AJ418" i="26"/>
  <c r="AJ417" i="26"/>
  <c r="AG416" i="26"/>
  <c r="AI415" i="26"/>
  <c r="AG414" i="26"/>
  <c r="AJ413" i="26"/>
  <c r="AJ412" i="26"/>
  <c r="AG411" i="26"/>
  <c r="AJ410" i="26"/>
  <c r="AJ388" i="26"/>
  <c r="AF387" i="26"/>
  <c r="AF386" i="26"/>
  <c r="AF385" i="26"/>
  <c r="AF384" i="26"/>
  <c r="AF383" i="26"/>
  <c r="AF382" i="26"/>
  <c r="AF381" i="26"/>
  <c r="AJ380" i="26"/>
  <c r="AF379" i="26"/>
  <c r="AF378" i="26"/>
  <c r="AF377" i="26"/>
  <c r="AG353" i="26"/>
  <c r="AJ352" i="26"/>
  <c r="AF351" i="26"/>
  <c r="AG350" i="26"/>
  <c r="AG349" i="26"/>
  <c r="AG348" i="26"/>
  <c r="AG347" i="26"/>
  <c r="AG346" i="26"/>
  <c r="AG345" i="26"/>
  <c r="AG318" i="26"/>
  <c r="AG317" i="26"/>
  <c r="AG316" i="26"/>
  <c r="AF283" i="26"/>
  <c r="AF282" i="26"/>
  <c r="AG248" i="26"/>
  <c r="AJ247" i="26"/>
  <c r="AJ246" i="26"/>
  <c r="AH245" i="26"/>
  <c r="AJ244" i="26"/>
  <c r="AJ243" i="26"/>
  <c r="AG242" i="26"/>
  <c r="AG241" i="26"/>
  <c r="AG240" i="26"/>
  <c r="AG239" i="26"/>
  <c r="AJ238" i="26"/>
  <c r="AJ237" i="26"/>
  <c r="AJ236" i="26"/>
  <c r="AJ235" i="26"/>
  <c r="AF234" i="26"/>
  <c r="AJ233" i="26"/>
  <c r="AG232" i="26"/>
  <c r="AF231" i="26"/>
  <c r="AF230" i="26"/>
  <c r="AJ229" i="26"/>
  <c r="AJ228" i="26"/>
  <c r="AJ227" i="26"/>
  <c r="AI226" i="26"/>
  <c r="AJ212" i="26"/>
  <c r="AF211" i="26"/>
  <c r="AF210" i="26"/>
  <c r="AF209" i="26"/>
  <c r="AJ208" i="26"/>
  <c r="AF207" i="26"/>
  <c r="AF206" i="26"/>
  <c r="AG205" i="26"/>
  <c r="AG204" i="26"/>
  <c r="AF203" i="26"/>
  <c r="AF202" i="26"/>
  <c r="AF201" i="26"/>
  <c r="AF200" i="26"/>
  <c r="AF199" i="26"/>
  <c r="AF198" i="26"/>
  <c r="AF197" i="26"/>
  <c r="AG196" i="26"/>
  <c r="AF195" i="26"/>
  <c r="AF194" i="26"/>
  <c r="AF176" i="26"/>
  <c r="AF175" i="26"/>
  <c r="AF174" i="26"/>
  <c r="AF173" i="26"/>
  <c r="AF172" i="26"/>
  <c r="AJ171" i="26"/>
  <c r="AF170" i="26"/>
  <c r="AF169" i="26"/>
  <c r="AF168" i="26"/>
  <c r="AF167" i="26"/>
  <c r="AF166" i="26"/>
  <c r="AF165" i="26"/>
  <c r="AF164" i="26"/>
  <c r="AG163" i="26"/>
  <c r="AJ162" i="26"/>
  <c r="AF161" i="26"/>
  <c r="AJ160" i="26"/>
  <c r="AF159" i="26"/>
  <c r="AJ140" i="26"/>
  <c r="AJ139" i="26"/>
  <c r="AJ138" i="26"/>
  <c r="AF137" i="26"/>
  <c r="AH136" i="26"/>
  <c r="AJ135" i="26"/>
  <c r="AG134" i="26"/>
  <c r="AJ133" i="26"/>
  <c r="AJ132" i="26"/>
  <c r="AG131" i="26"/>
  <c r="AH105" i="26"/>
  <c r="AJ104" i="26"/>
  <c r="AJ103" i="26"/>
  <c r="AJ102" i="26"/>
  <c r="AG101" i="26"/>
  <c r="AG100" i="26"/>
  <c r="AF99" i="26"/>
  <c r="AF98" i="26"/>
  <c r="AF70" i="26"/>
  <c r="AG69" i="26"/>
  <c r="AF68" i="26"/>
  <c r="AF67" i="26"/>
  <c r="AF36" i="26"/>
  <c r="AF35" i="26"/>
  <c r="AF34" i="26"/>
  <c r="K65" i="40" l="1"/>
  <c r="K64" i="40"/>
  <c r="N63" i="40"/>
  <c r="J62" i="40"/>
  <c r="K61" i="40"/>
  <c r="K60" i="40"/>
  <c r="J59" i="40"/>
  <c r="N58" i="40"/>
  <c r="N57" i="40"/>
  <c r="N56" i="40"/>
  <c r="J55" i="40"/>
  <c r="L54" i="40"/>
  <c r="J53" i="40"/>
  <c r="J52" i="40"/>
  <c r="N51" i="40"/>
  <c r="J50" i="40"/>
  <c r="J49" i="40"/>
  <c r="N48" i="40"/>
  <c r="N36" i="40"/>
  <c r="K35" i="40"/>
  <c r="K34" i="40"/>
  <c r="N33" i="40"/>
  <c r="K32" i="40"/>
  <c r="N31" i="40"/>
  <c r="K30" i="40"/>
  <c r="J28" i="40"/>
  <c r="K27" i="40"/>
  <c r="N26" i="40"/>
  <c r="N25" i="40"/>
  <c r="J24" i="40"/>
  <c r="J23" i="40"/>
  <c r="J22" i="40"/>
  <c r="J21" i="40"/>
  <c r="J20" i="40"/>
  <c r="L19" i="40"/>
  <c r="K18" i="40"/>
  <c r="N17" i="40"/>
  <c r="K16" i="40"/>
  <c r="K15" i="40"/>
  <c r="K14" i="40"/>
  <c r="K13" i="40"/>
  <c r="N12" i="40"/>
  <c r="L95" i="40"/>
  <c r="K94" i="40"/>
  <c r="K93" i="40"/>
  <c r="K92" i="40"/>
  <c r="N91" i="40"/>
  <c r="N90" i="40"/>
  <c r="N89" i="40"/>
  <c r="K88" i="40"/>
  <c r="K87" i="40"/>
  <c r="K86" i="40"/>
  <c r="N85" i="40"/>
  <c r="N73" i="40"/>
  <c r="N72" i="40"/>
  <c r="N71" i="40"/>
  <c r="N70" i="40"/>
  <c r="N69" i="40"/>
  <c r="K68" i="40"/>
  <c r="K67" i="40"/>
  <c r="N66" i="40"/>
  <c r="K131" i="40"/>
  <c r="K130" i="40"/>
  <c r="N129" i="40"/>
  <c r="K128" i="40"/>
  <c r="N127" i="40"/>
  <c r="N126" i="40"/>
  <c r="K125" i="40"/>
  <c r="N124" i="40"/>
  <c r="N123" i="40"/>
  <c r="K122" i="40"/>
  <c r="N110" i="40"/>
  <c r="K109" i="40"/>
  <c r="J108" i="40"/>
  <c r="N107" i="40"/>
  <c r="K106" i="40"/>
  <c r="N105" i="40"/>
  <c r="N104" i="40"/>
  <c r="N103" i="40"/>
  <c r="L102" i="40"/>
  <c r="K101" i="40"/>
  <c r="K100" i="40"/>
  <c r="L99" i="40"/>
  <c r="N98" i="40"/>
  <c r="K97" i="40"/>
  <c r="K96" i="40"/>
  <c r="K164" i="40"/>
  <c r="N163" i="40"/>
  <c r="K162" i="40"/>
  <c r="L161" i="40"/>
  <c r="N160" i="40"/>
  <c r="K159" i="40"/>
  <c r="K147" i="40"/>
  <c r="J146" i="40"/>
  <c r="K145" i="40"/>
  <c r="N144" i="40"/>
  <c r="L143" i="40"/>
  <c r="N142" i="40"/>
  <c r="N141" i="40"/>
  <c r="N140" i="40"/>
  <c r="K139" i="40"/>
  <c r="K138" i="40"/>
  <c r="K137" i="40"/>
  <c r="K136" i="40"/>
  <c r="K135" i="40"/>
  <c r="K134" i="40"/>
  <c r="N133" i="40"/>
  <c r="K132" i="40"/>
  <c r="L170" i="40"/>
  <c r="L169" i="40"/>
  <c r="K168" i="40"/>
  <c r="K167" i="40"/>
  <c r="K166" i="40"/>
  <c r="K165" i="40"/>
  <c r="K368" i="41"/>
  <c r="K367" i="41"/>
  <c r="K366" i="41"/>
  <c r="K365" i="41"/>
  <c r="K364" i="41"/>
  <c r="K363" i="41"/>
  <c r="K362" i="41"/>
  <c r="K361" i="41"/>
  <c r="N360" i="41"/>
  <c r="N359" i="41"/>
  <c r="N358" i="41"/>
  <c r="K357" i="41"/>
  <c r="K356" i="41"/>
  <c r="L355" i="41"/>
  <c r="K354" i="41"/>
  <c r="N353" i="41"/>
  <c r="K352" i="41"/>
  <c r="K351" i="41"/>
  <c r="K350" i="41"/>
  <c r="K349" i="41"/>
  <c r="K348" i="41"/>
  <c r="K404" i="41"/>
  <c r="K403" i="41"/>
  <c r="L402" i="41"/>
  <c r="K401" i="41"/>
  <c r="K400" i="41"/>
  <c r="J399" i="41"/>
  <c r="K398" i="41"/>
  <c r="K397" i="41"/>
  <c r="N396" i="41"/>
  <c r="K395" i="41"/>
  <c r="K394" i="41"/>
  <c r="K393" i="41"/>
  <c r="K392" i="41"/>
  <c r="K391" i="41"/>
  <c r="K390" i="41"/>
  <c r="N389" i="41"/>
  <c r="K388" i="41"/>
  <c r="K387" i="41"/>
  <c r="K386" i="41"/>
  <c r="K385" i="41"/>
  <c r="K384" i="41"/>
  <c r="K383" i="41"/>
  <c r="K382" i="41"/>
  <c r="N381" i="41"/>
  <c r="K370" i="41"/>
  <c r="N369" i="41"/>
  <c r="N431" i="41"/>
  <c r="J430" i="41"/>
  <c r="N429" i="41"/>
  <c r="N428" i="41"/>
  <c r="K427" i="41"/>
  <c r="K426" i="41"/>
  <c r="L425" i="41"/>
  <c r="L424" i="41"/>
  <c r="L423" i="41"/>
  <c r="L422" i="41"/>
  <c r="K421" i="41"/>
  <c r="K420" i="41"/>
  <c r="K419" i="41"/>
  <c r="K418" i="41"/>
  <c r="K407" i="41"/>
  <c r="J406" i="41"/>
  <c r="K405" i="41"/>
  <c r="K347" i="41"/>
  <c r="K346" i="41"/>
  <c r="K345" i="41"/>
  <c r="K344" i="41"/>
  <c r="K333" i="41"/>
  <c r="K332" i="41"/>
  <c r="N331" i="41"/>
  <c r="N330" i="41"/>
  <c r="J329" i="41"/>
  <c r="K328" i="41"/>
  <c r="L327" i="41"/>
  <c r="K326" i="41"/>
  <c r="J325" i="41"/>
  <c r="K324" i="41"/>
  <c r="J323" i="41"/>
  <c r="J322" i="41"/>
  <c r="K321" i="41"/>
  <c r="K320" i="41"/>
  <c r="K319" i="41"/>
  <c r="J318" i="41"/>
  <c r="K317" i="41"/>
  <c r="K316" i="41"/>
  <c r="L315" i="41"/>
  <c r="K314" i="41"/>
  <c r="K313" i="41"/>
  <c r="L312" i="41"/>
  <c r="L311" i="41"/>
  <c r="K310" i="41"/>
  <c r="K309" i="41"/>
  <c r="K308" i="41"/>
  <c r="K307" i="41"/>
  <c r="N296" i="41"/>
  <c r="N295" i="41"/>
  <c r="K294" i="41"/>
  <c r="K293" i="41"/>
  <c r="K292" i="41"/>
  <c r="L291" i="41"/>
  <c r="K290" i="41"/>
  <c r="K289" i="41"/>
  <c r="K288" i="41"/>
  <c r="K287" i="41"/>
  <c r="K286" i="41"/>
  <c r="K285" i="41"/>
  <c r="L284" i="41"/>
  <c r="K283" i="41"/>
  <c r="K282" i="41"/>
  <c r="N281" i="41"/>
  <c r="N280" i="41"/>
  <c r="K279" i="41"/>
  <c r="K278" i="41"/>
  <c r="K277" i="41"/>
  <c r="K276" i="41"/>
  <c r="K275" i="41"/>
  <c r="K274" i="41"/>
  <c r="K273" i="41"/>
  <c r="K272" i="41"/>
  <c r="K271" i="41"/>
  <c r="K270" i="41"/>
  <c r="K259" i="41"/>
  <c r="K258" i="41"/>
  <c r="N257" i="41"/>
  <c r="K256" i="41"/>
  <c r="K255" i="41"/>
  <c r="K254" i="41"/>
  <c r="K253" i="41"/>
  <c r="K252" i="41"/>
  <c r="K251" i="41"/>
  <c r="K250" i="41"/>
  <c r="N249" i="41"/>
  <c r="K248" i="41"/>
  <c r="K247" i="41"/>
  <c r="K246" i="41"/>
  <c r="N245" i="41"/>
  <c r="K244" i="41"/>
  <c r="K243" i="41"/>
  <c r="K242" i="41"/>
  <c r="K241" i="41"/>
  <c r="N240" i="41"/>
  <c r="K239" i="41"/>
  <c r="K238" i="41"/>
  <c r="K237" i="41"/>
  <c r="K236" i="41"/>
  <c r="K235" i="41"/>
  <c r="K234" i="41"/>
  <c r="N233" i="41"/>
  <c r="N222" i="41"/>
  <c r="N221" i="41"/>
  <c r="K220" i="41"/>
  <c r="L219" i="41"/>
  <c r="K218" i="41"/>
  <c r="L217" i="41"/>
  <c r="K216" i="41"/>
  <c r="J215" i="41"/>
  <c r="K214" i="41"/>
  <c r="K213" i="41"/>
  <c r="K212" i="41"/>
  <c r="L211" i="41"/>
  <c r="K210" i="41"/>
  <c r="N209" i="41"/>
  <c r="L208" i="41"/>
  <c r="J207" i="41"/>
  <c r="J206" i="41"/>
  <c r="L205" i="41"/>
  <c r="N204" i="41"/>
  <c r="J203" i="41"/>
  <c r="N202" i="41"/>
  <c r="N201" i="41"/>
  <c r="N200" i="41"/>
  <c r="J199" i="41"/>
  <c r="J198" i="41"/>
  <c r="J197" i="41"/>
  <c r="J196" i="41"/>
  <c r="K185" i="41"/>
  <c r="K184" i="41"/>
  <c r="N183" i="41"/>
  <c r="K182" i="41"/>
  <c r="K181" i="41"/>
  <c r="K180" i="41"/>
  <c r="N179" i="41"/>
  <c r="K178" i="41"/>
  <c r="K177" i="41"/>
  <c r="K176" i="41"/>
  <c r="K175" i="41"/>
  <c r="K174" i="41"/>
  <c r="K173" i="41"/>
  <c r="N172" i="41"/>
  <c r="J171" i="41"/>
  <c r="K170" i="41"/>
  <c r="K169" i="41"/>
  <c r="N168" i="41"/>
  <c r="N167" i="41"/>
  <c r="K166" i="41"/>
  <c r="K165" i="41"/>
  <c r="K164" i="41"/>
  <c r="N163" i="41"/>
  <c r="K162" i="41"/>
  <c r="N161" i="41"/>
  <c r="K160" i="41"/>
  <c r="K159" i="41"/>
  <c r="K148" i="41"/>
  <c r="K147" i="41"/>
  <c r="K146" i="41"/>
  <c r="J145" i="41"/>
  <c r="N144" i="41"/>
  <c r="K143" i="41"/>
  <c r="N142" i="41"/>
  <c r="N141" i="41"/>
  <c r="J140" i="41"/>
  <c r="N139" i="41"/>
  <c r="K138" i="41"/>
  <c r="N137" i="41"/>
  <c r="N136" i="41"/>
  <c r="N135" i="41"/>
  <c r="K134" i="41"/>
  <c r="N133" i="41"/>
  <c r="K132" i="41"/>
  <c r="N131" i="41"/>
  <c r="N130" i="41"/>
  <c r="K129" i="41"/>
  <c r="N128" i="41"/>
  <c r="L127" i="41"/>
  <c r="K126" i="41"/>
  <c r="K125" i="41"/>
  <c r="K124" i="41"/>
  <c r="K123" i="41"/>
  <c r="N122" i="41"/>
  <c r="N111" i="41"/>
  <c r="K110" i="41"/>
  <c r="N109" i="41"/>
  <c r="K108" i="41"/>
  <c r="K107" i="41"/>
  <c r="L106" i="41"/>
  <c r="N105" i="41"/>
  <c r="K104" i="41"/>
  <c r="K103" i="41"/>
  <c r="K102" i="41"/>
  <c r="N101" i="41"/>
  <c r="K100" i="41"/>
  <c r="K99" i="41"/>
  <c r="K98" i="41"/>
  <c r="K97" i="41"/>
  <c r="K96" i="41"/>
  <c r="N95" i="41"/>
  <c r="N94" i="41"/>
  <c r="K93" i="41"/>
  <c r="K92" i="41"/>
  <c r="K91" i="41"/>
  <c r="K90" i="41"/>
  <c r="N89" i="41"/>
  <c r="K88" i="41"/>
  <c r="N87" i="41"/>
  <c r="K86" i="41"/>
  <c r="K85" i="41"/>
  <c r="K74" i="41"/>
  <c r="K73" i="41"/>
  <c r="K72" i="41"/>
  <c r="K71" i="41"/>
  <c r="L70" i="41"/>
  <c r="K69" i="41"/>
  <c r="K68" i="41"/>
  <c r="N67" i="41"/>
  <c r="N66" i="41"/>
  <c r="N65" i="41"/>
  <c r="N64" i="41"/>
  <c r="K63" i="41"/>
  <c r="K62" i="41"/>
  <c r="K61" i="41"/>
  <c r="K60" i="41"/>
  <c r="L59" i="41"/>
  <c r="K58" i="41"/>
  <c r="K57" i="41"/>
  <c r="K56" i="41"/>
  <c r="K55" i="41"/>
  <c r="K54" i="41"/>
  <c r="N53" i="41"/>
  <c r="K52" i="41"/>
  <c r="K51" i="41"/>
  <c r="K50" i="41"/>
  <c r="N49" i="41"/>
  <c r="K37" i="41"/>
  <c r="K36" i="41"/>
  <c r="K35" i="41"/>
  <c r="N34" i="41"/>
  <c r="K33" i="41"/>
  <c r="K32" i="41"/>
  <c r="N31" i="41"/>
  <c r="N30" i="41"/>
  <c r="N29" i="41"/>
  <c r="N28" i="41"/>
  <c r="N27" i="41"/>
  <c r="K26" i="41"/>
  <c r="K25" i="41"/>
  <c r="J24" i="41"/>
  <c r="K23" i="41"/>
  <c r="K22" i="41"/>
  <c r="J21" i="41"/>
  <c r="L20" i="41"/>
  <c r="K19" i="41"/>
  <c r="J18" i="41"/>
  <c r="N17" i="41"/>
  <c r="J16" i="41"/>
  <c r="L15" i="41"/>
  <c r="N14" i="41"/>
  <c r="L13" i="41"/>
  <c r="N12" i="41"/>
  <c r="J11" i="41"/>
  <c r="N148" i="42"/>
  <c r="K147" i="42"/>
  <c r="K145" i="42"/>
  <c r="K142" i="42"/>
  <c r="K146" i="42"/>
  <c r="K144" i="42"/>
  <c r="K143" i="42"/>
  <c r="K141" i="42"/>
  <c r="K140" i="42"/>
  <c r="K139" i="42"/>
  <c r="K138" i="42"/>
  <c r="K137" i="42"/>
  <c r="K136" i="42"/>
  <c r="K134" i="42"/>
  <c r="K133" i="42"/>
  <c r="K132" i="42"/>
  <c r="L131" i="42"/>
  <c r="K130" i="42"/>
  <c r="N129" i="42"/>
  <c r="K128" i="42"/>
  <c r="K127" i="42"/>
  <c r="K126" i="42"/>
  <c r="L125" i="42"/>
  <c r="N124" i="42"/>
  <c r="K111" i="42"/>
  <c r="K110" i="42"/>
  <c r="K109" i="42"/>
  <c r="N108" i="42"/>
  <c r="K135" i="42"/>
  <c r="K107" i="42"/>
  <c r="K106" i="42"/>
  <c r="K105" i="42"/>
  <c r="K104" i="42"/>
  <c r="K103" i="42"/>
  <c r="N102" i="42"/>
  <c r="K101" i="42"/>
  <c r="K100" i="42"/>
  <c r="K99" i="42"/>
  <c r="K98" i="42"/>
  <c r="N97" i="42"/>
  <c r="K96" i="42"/>
  <c r="K95" i="42"/>
  <c r="K94" i="42"/>
  <c r="L93" i="42"/>
  <c r="L92" i="42"/>
  <c r="K91" i="42"/>
  <c r="L90" i="42"/>
  <c r="K89" i="42"/>
  <c r="K88" i="42"/>
  <c r="N87" i="42"/>
  <c r="K74" i="42"/>
  <c r="K73" i="42"/>
  <c r="L72" i="42"/>
  <c r="K71" i="42"/>
  <c r="K70" i="42"/>
  <c r="K69" i="42"/>
  <c r="K68" i="42"/>
  <c r="L67" i="42"/>
  <c r="K66" i="42"/>
  <c r="N65" i="42"/>
  <c r="N64" i="42"/>
  <c r="K63" i="42"/>
  <c r="L62" i="42"/>
  <c r="K61" i="42"/>
  <c r="K60" i="42"/>
  <c r="K59" i="42"/>
  <c r="K58" i="42"/>
  <c r="K57" i="42"/>
  <c r="K56" i="42"/>
  <c r="K55" i="42"/>
  <c r="K54" i="42"/>
  <c r="N53" i="42"/>
  <c r="L52" i="42"/>
  <c r="J51" i="42"/>
  <c r="K50" i="42"/>
  <c r="L37" i="42"/>
  <c r="N36" i="42"/>
  <c r="K35" i="42"/>
  <c r="K34" i="42"/>
  <c r="N33" i="42"/>
  <c r="N32" i="42"/>
  <c r="N31" i="42"/>
  <c r="J30" i="42"/>
  <c r="K29" i="42"/>
  <c r="K28" i="42"/>
  <c r="N27" i="42"/>
  <c r="K26" i="42"/>
  <c r="K25" i="42"/>
  <c r="N24" i="42"/>
  <c r="N23" i="42"/>
  <c r="L22" i="42"/>
  <c r="N21" i="42"/>
  <c r="N20" i="42"/>
  <c r="N19" i="42"/>
  <c r="K18" i="42"/>
  <c r="K17" i="42"/>
  <c r="L16" i="42"/>
  <c r="N15" i="42"/>
  <c r="L14" i="42"/>
  <c r="K13" i="42"/>
  <c r="K345" i="37" l="1"/>
  <c r="K344" i="37"/>
  <c r="N343" i="37"/>
  <c r="K342" i="37"/>
  <c r="K341" i="37"/>
  <c r="K340" i="37"/>
  <c r="K339" i="37"/>
  <c r="N338" i="37"/>
  <c r="N337" i="37"/>
  <c r="K336" i="37"/>
  <c r="K335" i="37"/>
  <c r="K334" i="37"/>
  <c r="L333" i="37"/>
  <c r="K331" i="37"/>
  <c r="K330" i="37"/>
  <c r="K329" i="37"/>
  <c r="K313" i="37"/>
  <c r="K312" i="37"/>
  <c r="K311" i="37"/>
  <c r="K310" i="37"/>
  <c r="K309" i="37"/>
  <c r="L308" i="37"/>
  <c r="K307" i="37"/>
  <c r="K306" i="37"/>
  <c r="K305" i="37"/>
  <c r="K304" i="37"/>
  <c r="N303" i="37"/>
  <c r="K302" i="37"/>
  <c r="K301" i="37"/>
  <c r="K300" i="37"/>
  <c r="K299" i="37"/>
  <c r="K278" i="37"/>
  <c r="N277" i="37"/>
  <c r="K276" i="37"/>
  <c r="N275" i="37"/>
  <c r="N274" i="37"/>
  <c r="K273" i="37"/>
  <c r="K272" i="37"/>
  <c r="N271" i="37"/>
  <c r="K270" i="37"/>
  <c r="K269" i="37"/>
  <c r="K268" i="37"/>
  <c r="N267" i="37"/>
  <c r="K243" i="37" l="1"/>
  <c r="K242" i="37"/>
  <c r="N241" i="37"/>
  <c r="K240" i="37"/>
  <c r="N239" i="37"/>
  <c r="K238" i="37"/>
  <c r="K237" i="37"/>
  <c r="N236" i="37"/>
  <c r="N235" i="37"/>
  <c r="N234" i="37"/>
  <c r="K233" i="37"/>
  <c r="N232" i="37"/>
  <c r="N231" i="37"/>
  <c r="N230" i="37"/>
  <c r="N229" i="37"/>
  <c r="K228" i="37"/>
  <c r="N227" i="37"/>
  <c r="L226" i="37"/>
  <c r="K225" i="37"/>
  <c r="K224" i="37"/>
  <c r="K223" i="37"/>
  <c r="K208" i="37"/>
  <c r="N207" i="37"/>
  <c r="K206" i="37"/>
  <c r="K205" i="37"/>
  <c r="N204" i="37"/>
  <c r="K203" i="37"/>
  <c r="K202" i="37"/>
  <c r="N201" i="37"/>
  <c r="K200" i="37"/>
  <c r="K199" i="37"/>
  <c r="K198" i="37"/>
  <c r="K197" i="37"/>
  <c r="K196" i="37"/>
  <c r="L195" i="37"/>
  <c r="K194" i="37"/>
  <c r="K193" i="37"/>
  <c r="K192" i="37"/>
  <c r="K379" i="37"/>
  <c r="K378" i="37"/>
  <c r="K377" i="37"/>
  <c r="K376" i="37"/>
  <c r="N375" i="37"/>
  <c r="K374" i="37"/>
  <c r="L373" i="37"/>
  <c r="K372" i="37"/>
  <c r="K371" i="37"/>
  <c r="K370" i="37"/>
  <c r="K369" i="37"/>
  <c r="K368" i="37"/>
  <c r="K367" i="37"/>
  <c r="K366" i="37"/>
  <c r="K365" i="37"/>
  <c r="K364" i="37"/>
  <c r="K363" i="37"/>
  <c r="K409" i="37"/>
  <c r="K408" i="37"/>
  <c r="K407" i="37"/>
  <c r="K406" i="37"/>
  <c r="L405" i="37"/>
  <c r="K404" i="37"/>
  <c r="K403" i="37"/>
  <c r="K402" i="37"/>
  <c r="N401" i="37"/>
  <c r="K400" i="37"/>
  <c r="K399" i="37"/>
  <c r="K398" i="37"/>
  <c r="K418" i="37"/>
  <c r="K417" i="37"/>
  <c r="K416" i="37"/>
  <c r="N415" i="37"/>
  <c r="K414" i="37"/>
  <c r="K413" i="37"/>
  <c r="L412" i="37"/>
  <c r="K411" i="37"/>
  <c r="K410" i="37"/>
  <c r="N451" i="37"/>
  <c r="N450" i="37"/>
  <c r="K449" i="37"/>
  <c r="L448" i="37"/>
  <c r="K447" i="37"/>
  <c r="K446" i="37"/>
  <c r="K445" i="37"/>
  <c r="K444" i="37"/>
  <c r="K486" i="37"/>
  <c r="K485" i="37"/>
  <c r="N484" i="37"/>
  <c r="K483" i="37"/>
  <c r="K482" i="37"/>
  <c r="N481" i="37"/>
  <c r="K480" i="37"/>
  <c r="K479" i="37"/>
  <c r="K478" i="37"/>
  <c r="K477" i="37"/>
  <c r="K476" i="37"/>
  <c r="K519" i="37"/>
  <c r="K518" i="37"/>
  <c r="N517" i="37"/>
  <c r="K516" i="37"/>
  <c r="L515" i="37"/>
  <c r="K514" i="37"/>
  <c r="K513" i="37"/>
  <c r="K512" i="37"/>
  <c r="K511" i="37"/>
  <c r="K510" i="37"/>
  <c r="K548" i="37"/>
  <c r="K547" i="37"/>
  <c r="K546" i="37"/>
  <c r="L545" i="37"/>
  <c r="K544" i="37"/>
  <c r="N543" i="37"/>
  <c r="N542" i="37"/>
  <c r="N541" i="37"/>
  <c r="K540" i="37"/>
  <c r="K539" i="37"/>
  <c r="N538" i="37"/>
  <c r="K537" i="37"/>
  <c r="K536" i="37"/>
  <c r="J535" i="37"/>
  <c r="K553" i="37"/>
  <c r="K552" i="37"/>
  <c r="N551" i="37"/>
  <c r="N550" i="37"/>
  <c r="K549" i="37"/>
  <c r="N603" i="37"/>
  <c r="K602" i="37"/>
  <c r="J586" i="37"/>
  <c r="J585" i="37"/>
  <c r="K584" i="37"/>
  <c r="K583" i="37"/>
  <c r="N582" i="37"/>
  <c r="K581" i="37"/>
  <c r="K580" i="37"/>
  <c r="K579" i="37"/>
  <c r="N578" i="37"/>
  <c r="N191" i="37"/>
  <c r="N190" i="37"/>
  <c r="N189" i="37"/>
  <c r="N188" i="37"/>
  <c r="K187" i="37"/>
  <c r="K174" i="37"/>
  <c r="K173" i="37"/>
  <c r="N172" i="37"/>
  <c r="K171" i="37"/>
  <c r="L170" i="37"/>
  <c r="K169" i="37"/>
  <c r="N168" i="37"/>
  <c r="K167" i="37"/>
  <c r="N166" i="37"/>
  <c r="N165" i="37"/>
  <c r="K164" i="37"/>
  <c r="N163" i="37"/>
  <c r="N162" i="37"/>
  <c r="K161" i="37"/>
  <c r="K160" i="37"/>
  <c r="K159" i="37"/>
  <c r="K158" i="37"/>
  <c r="N140" i="37"/>
  <c r="K139" i="37"/>
  <c r="K138" i="37"/>
  <c r="N137" i="37"/>
  <c r="K136" i="37"/>
  <c r="N135" i="37"/>
  <c r="N134" i="37"/>
  <c r="K133" i="37"/>
  <c r="K132" i="37"/>
  <c r="N131" i="37"/>
  <c r="L130" i="37"/>
  <c r="K129" i="37"/>
  <c r="K128" i="37"/>
  <c r="K127" i="37"/>
  <c r="K126" i="37"/>
  <c r="K105" i="37"/>
  <c r="K104" i="37"/>
  <c r="K103" i="37"/>
  <c r="N102" i="37"/>
  <c r="K101" i="37"/>
  <c r="K100" i="37"/>
  <c r="K99" i="37"/>
  <c r="K98" i="37"/>
  <c r="K97" i="37"/>
  <c r="K96" i="37"/>
  <c r="K95" i="37"/>
  <c r="K94" i="37"/>
  <c r="K93" i="37"/>
  <c r="K70" i="37"/>
  <c r="K69" i="37"/>
  <c r="J68" i="37"/>
  <c r="N67" i="37"/>
  <c r="N66" i="37"/>
  <c r="N65" i="37"/>
  <c r="N64" i="37"/>
  <c r="N63" i="37"/>
  <c r="K62" i="37"/>
  <c r="N61" i="37"/>
  <c r="N60" i="37"/>
  <c r="N59" i="37"/>
  <c r="N58" i="37"/>
  <c r="K57" i="37"/>
  <c r="N56" i="37"/>
  <c r="K55" i="37"/>
  <c r="L54" i="37"/>
  <c r="N53" i="37"/>
  <c r="K52" i="37"/>
  <c r="N51" i="37"/>
  <c r="K50" i="37"/>
  <c r="N49" i="37"/>
  <c r="K48" i="37"/>
  <c r="I32" i="37"/>
  <c r="K31" i="37"/>
  <c r="K30" i="37"/>
  <c r="K29" i="37"/>
  <c r="N28" i="37"/>
  <c r="N27" i="37"/>
  <c r="L26" i="37"/>
  <c r="K25" i="37"/>
  <c r="L24" i="37"/>
  <c r="K23" i="37"/>
  <c r="K22" i="37"/>
  <c r="L21" i="37"/>
  <c r="K20" i="37"/>
  <c r="J19" i="37"/>
  <c r="N18" i="37"/>
  <c r="K17" i="37"/>
  <c r="J16" i="37"/>
  <c r="J15" i="37"/>
  <c r="N14" i="37"/>
  <c r="N13" i="37"/>
  <c r="M284" i="38" l="1"/>
  <c r="M283" i="38"/>
  <c r="J282" i="38"/>
  <c r="J281" i="38"/>
  <c r="J280" i="38"/>
  <c r="J279" i="38"/>
  <c r="M278" i="38"/>
  <c r="J277" i="38"/>
  <c r="J276" i="38"/>
  <c r="J275" i="38"/>
  <c r="J274" i="38"/>
  <c r="J273" i="38"/>
  <c r="J272" i="38"/>
  <c r="J271" i="38"/>
  <c r="J270" i="38"/>
  <c r="J269" i="38"/>
  <c r="J305" i="38"/>
  <c r="J304" i="38"/>
  <c r="J303" i="38"/>
  <c r="J248" i="38" l="1"/>
  <c r="J247" i="38"/>
  <c r="J246" i="38"/>
  <c r="J245" i="38"/>
  <c r="L244" i="38"/>
  <c r="K243" i="38"/>
  <c r="M242" i="38"/>
  <c r="J241" i="38"/>
  <c r="M240" i="38"/>
  <c r="J239" i="38"/>
  <c r="M238" i="38"/>
  <c r="L237" i="38"/>
  <c r="M236" i="38"/>
  <c r="J235" i="38"/>
  <c r="M234" i="38"/>
  <c r="M233" i="38"/>
  <c r="M232" i="38"/>
  <c r="N231" i="38"/>
  <c r="J230" i="38"/>
  <c r="J229" i="38"/>
  <c r="M228" i="38"/>
  <c r="M227" i="38"/>
  <c r="M226" i="38"/>
  <c r="L225" i="38"/>
  <c r="L212" i="38"/>
  <c r="N211" i="38"/>
  <c r="N210" i="38"/>
  <c r="N209" i="38"/>
  <c r="M208" i="38"/>
  <c r="N207" i="38"/>
  <c r="N206" i="38"/>
  <c r="N205" i="38"/>
  <c r="N204" i="38"/>
  <c r="M203" i="38"/>
  <c r="J202" i="38"/>
  <c r="N201" i="38"/>
  <c r="N200" i="38"/>
  <c r="M199" i="38"/>
  <c r="N198" i="38"/>
  <c r="N197" i="38"/>
  <c r="N196" i="38"/>
  <c r="N195" i="38"/>
  <c r="J176" i="38"/>
  <c r="J175" i="38"/>
  <c r="N174" i="38"/>
  <c r="J173" i="38"/>
  <c r="J172" i="38"/>
  <c r="J171" i="38"/>
  <c r="J170" i="38"/>
  <c r="J169" i="38"/>
  <c r="J168" i="38"/>
  <c r="J167" i="38"/>
  <c r="J166" i="38"/>
  <c r="J165" i="38"/>
  <c r="J164" i="38"/>
  <c r="J163" i="38"/>
  <c r="J162" i="38"/>
  <c r="J161" i="38"/>
  <c r="J160" i="38"/>
  <c r="J159" i="38"/>
  <c r="N158" i="38"/>
  <c r="J157" i="38"/>
  <c r="J156" i="38"/>
  <c r="J155" i="38"/>
  <c r="J154" i="38"/>
  <c r="M153" i="38"/>
  <c r="N152" i="38"/>
  <c r="N133" i="38"/>
  <c r="L132" i="38"/>
  <c r="M131" i="38"/>
  <c r="M130" i="38"/>
  <c r="M129" i="38"/>
  <c r="M128" i="38"/>
  <c r="M127" i="38"/>
  <c r="M126" i="38"/>
  <c r="M125" i="38"/>
  <c r="N124" i="38"/>
  <c r="K123" i="38"/>
  <c r="M122" i="38"/>
  <c r="K121" i="38"/>
  <c r="M120" i="38"/>
  <c r="M119" i="38"/>
  <c r="M118" i="38"/>
  <c r="M117" i="38"/>
  <c r="M102" i="38"/>
  <c r="K101" i="38"/>
  <c r="M100" i="38"/>
  <c r="M99" i="38"/>
  <c r="M98" i="38"/>
  <c r="K97" i="38"/>
  <c r="M96" i="38"/>
  <c r="M95" i="38"/>
  <c r="M94" i="38"/>
  <c r="M93" i="38"/>
  <c r="M92" i="38"/>
  <c r="M91" i="38"/>
  <c r="M90" i="38"/>
  <c r="M89" i="38"/>
  <c r="M88" i="38"/>
  <c r="M87" i="38"/>
  <c r="M86" i="38"/>
  <c r="M85" i="38"/>
  <c r="M84" i="38"/>
  <c r="M83" i="38"/>
  <c r="M82" i="38"/>
  <c r="M69" i="38"/>
  <c r="M68" i="38"/>
  <c r="M67" i="38"/>
  <c r="M66" i="38"/>
  <c r="M65" i="38"/>
  <c r="M64" i="38"/>
  <c r="M63" i="38"/>
  <c r="M62" i="38"/>
  <c r="M61" i="38"/>
  <c r="M60" i="38"/>
  <c r="M59" i="38"/>
  <c r="M58" i="38"/>
  <c r="M57" i="38"/>
  <c r="M56" i="38"/>
  <c r="M55" i="38"/>
  <c r="M54" i="38"/>
  <c r="M53" i="38"/>
  <c r="M52" i="38"/>
  <c r="M51" i="38"/>
  <c r="M50" i="38"/>
  <c r="M49" i="38"/>
  <c r="M48" i="38"/>
  <c r="M47" i="38"/>
  <c r="M33" i="38"/>
  <c r="M32" i="38"/>
  <c r="K31" i="38"/>
  <c r="M30" i="38"/>
  <c r="M29" i="38"/>
  <c r="M28" i="38"/>
  <c r="M27" i="38"/>
  <c r="M26" i="38"/>
  <c r="M25" i="38"/>
  <c r="M24" i="38"/>
  <c r="M23" i="38"/>
  <c r="M22" i="38"/>
  <c r="M21" i="38"/>
  <c r="M20" i="38"/>
  <c r="M19" i="38"/>
  <c r="M18" i="38"/>
  <c r="M17" i="38"/>
  <c r="M16" i="38"/>
  <c r="M15" i="38"/>
  <c r="M14" i="38"/>
  <c r="M13" i="38"/>
  <c r="K12" i="38"/>
  <c r="J1062" i="39" l="1"/>
  <c r="J1061" i="39"/>
  <c r="J1060" i="39"/>
  <c r="J1059" i="39"/>
  <c r="M1058" i="39"/>
  <c r="M1057" i="39"/>
  <c r="K1056" i="39"/>
  <c r="K1055" i="39"/>
  <c r="M1054" i="39"/>
  <c r="M1053" i="39"/>
  <c r="J1052" i="39"/>
  <c r="N1051" i="39"/>
  <c r="N1050" i="39"/>
  <c r="N1049" i="39"/>
  <c r="J1048" i="39"/>
  <c r="N1047" i="39"/>
  <c r="K1046" i="39"/>
  <c r="K1045" i="39"/>
  <c r="J1044" i="39"/>
  <c r="J1043" i="39"/>
  <c r="J1042" i="39"/>
  <c r="J1041" i="39"/>
  <c r="L1040" i="39"/>
  <c r="K1039" i="39"/>
  <c r="K1038" i="39"/>
  <c r="J1037" i="39"/>
  <c r="K1023" i="39"/>
  <c r="M1022" i="39"/>
  <c r="M1021" i="39"/>
  <c r="L1020" i="39"/>
  <c r="N1019" i="39"/>
  <c r="L1018" i="39"/>
  <c r="K1017" i="39"/>
  <c r="K1016" i="39"/>
  <c r="K1015" i="39"/>
  <c r="L1014" i="39"/>
  <c r="K1013" i="39"/>
  <c r="K1012" i="39"/>
  <c r="K1011" i="39"/>
  <c r="K1010" i="39"/>
  <c r="K1009" i="39"/>
  <c r="K1008" i="39"/>
  <c r="J1007" i="39"/>
  <c r="K1006" i="39"/>
  <c r="K1005" i="39"/>
  <c r="N1004" i="39"/>
  <c r="N1003" i="39"/>
  <c r="N1002" i="39"/>
  <c r="K990" i="39"/>
  <c r="N989" i="39"/>
  <c r="K988" i="39"/>
  <c r="K987" i="39"/>
  <c r="N986" i="39"/>
  <c r="M985" i="39"/>
  <c r="K984" i="39"/>
  <c r="M983" i="39"/>
  <c r="L982" i="39"/>
  <c r="M981" i="39"/>
  <c r="N980" i="39"/>
  <c r="N979" i="39"/>
  <c r="J978" i="39"/>
  <c r="N977" i="39"/>
  <c r="K976" i="39"/>
  <c r="K975" i="39"/>
  <c r="L974" i="39"/>
  <c r="J973" i="39"/>
  <c r="K972" i="39"/>
  <c r="K971" i="39"/>
  <c r="K970" i="39"/>
  <c r="K969" i="39"/>
  <c r="K968" i="39"/>
  <c r="K967" i="39"/>
  <c r="K955" i="39"/>
  <c r="J954" i="39"/>
  <c r="M953" i="39"/>
  <c r="N952" i="39"/>
  <c r="M951" i="39"/>
  <c r="M950" i="39"/>
  <c r="M949" i="39"/>
  <c r="K948" i="39"/>
  <c r="K947" i="39"/>
  <c r="K946" i="39"/>
  <c r="J945" i="39"/>
  <c r="J944" i="39"/>
  <c r="L943" i="39"/>
  <c r="K942" i="39"/>
  <c r="K941" i="39"/>
  <c r="N940" i="39"/>
  <c r="K939" i="39"/>
  <c r="N938" i="39"/>
  <c r="K937" i="39"/>
  <c r="K936" i="39"/>
  <c r="K935" i="39"/>
  <c r="K921" i="39"/>
  <c r="K920" i="39"/>
  <c r="K919" i="39"/>
  <c r="M918" i="39"/>
  <c r="M917" i="39"/>
  <c r="L916" i="39"/>
  <c r="K915" i="39"/>
  <c r="K914" i="39"/>
  <c r="N913" i="39"/>
  <c r="K912" i="39"/>
  <c r="K911" i="39"/>
  <c r="K910" i="39"/>
  <c r="L909" i="39"/>
  <c r="N908" i="39"/>
  <c r="N907" i="39"/>
  <c r="N906" i="39"/>
  <c r="N905" i="39"/>
  <c r="N885" i="39" l="1"/>
  <c r="K884" i="39"/>
  <c r="M883" i="39"/>
  <c r="K882" i="39"/>
  <c r="N881" i="39"/>
  <c r="K880" i="39"/>
  <c r="K879" i="39"/>
  <c r="N878" i="39"/>
  <c r="K877" i="39"/>
  <c r="K876" i="39"/>
  <c r="M875" i="39"/>
  <c r="K874" i="39"/>
  <c r="M873" i="39"/>
  <c r="L872" i="39"/>
  <c r="K871" i="39"/>
  <c r="J849" i="39" l="1"/>
  <c r="J848" i="39"/>
  <c r="J847" i="39"/>
  <c r="K846" i="39"/>
  <c r="N845" i="39"/>
  <c r="K844" i="39"/>
  <c r="K843" i="39"/>
  <c r="K842" i="39"/>
  <c r="K841" i="39"/>
  <c r="K840" i="39"/>
  <c r="K839" i="39"/>
  <c r="J838" i="39"/>
  <c r="J813" i="39"/>
  <c r="J812" i="39"/>
  <c r="N811" i="39" l="1"/>
  <c r="J810" i="39"/>
  <c r="J809" i="39"/>
  <c r="N808" i="39"/>
  <c r="K807" i="39"/>
  <c r="K806" i="39"/>
  <c r="K805" i="39"/>
  <c r="N804" i="39"/>
  <c r="N803" i="39"/>
  <c r="K802" i="39"/>
  <c r="K801" i="39"/>
  <c r="K800" i="39"/>
  <c r="N799" i="39"/>
  <c r="J798" i="39"/>
  <c r="J797" i="39"/>
  <c r="N796" i="39"/>
  <c r="J795" i="39"/>
  <c r="K794" i="39"/>
  <c r="K793" i="39"/>
  <c r="K792" i="39"/>
  <c r="K791" i="39"/>
  <c r="M790" i="39"/>
  <c r="K789" i="39"/>
  <c r="K788" i="39"/>
  <c r="K771" i="39"/>
  <c r="K770" i="39"/>
  <c r="K769" i="39"/>
  <c r="K768" i="39"/>
  <c r="K767" i="39"/>
  <c r="N766" i="39"/>
  <c r="M765" i="39"/>
  <c r="L764" i="39"/>
  <c r="K763" i="39"/>
  <c r="L762" i="39"/>
  <c r="K761" i="39"/>
  <c r="K760" i="39"/>
  <c r="K759" i="39"/>
  <c r="L758" i="39"/>
  <c r="K757" i="39"/>
  <c r="K756" i="39"/>
  <c r="K755" i="39"/>
  <c r="L754" i="39"/>
  <c r="K753" i="39"/>
  <c r="K740" i="39"/>
  <c r="K739" i="39"/>
  <c r="L738" i="39"/>
  <c r="K737" i="39"/>
  <c r="K736" i="39"/>
  <c r="M735" i="39"/>
  <c r="M734" i="39"/>
  <c r="K733" i="39"/>
  <c r="N732" i="39"/>
  <c r="L731" i="39"/>
  <c r="K730" i="39"/>
  <c r="K729" i="39"/>
  <c r="K728" i="39"/>
  <c r="K727" i="39"/>
  <c r="K726" i="39"/>
  <c r="K725" i="39"/>
  <c r="N724" i="39"/>
  <c r="J723" i="39"/>
  <c r="K722" i="39"/>
  <c r="N721" i="39"/>
  <c r="N720" i="39"/>
  <c r="K719" i="39"/>
  <c r="K718" i="39"/>
  <c r="K707" i="39"/>
  <c r="K706" i="39"/>
  <c r="K705" i="39"/>
  <c r="K704" i="39"/>
  <c r="K703" i="39"/>
  <c r="K702" i="39"/>
  <c r="K701" i="39"/>
  <c r="K700" i="39"/>
  <c r="K699" i="39"/>
  <c r="L698" i="39"/>
  <c r="K697" i="39"/>
  <c r="K696" i="39"/>
  <c r="K695" i="39"/>
  <c r="K694" i="39"/>
  <c r="N693" i="39"/>
  <c r="K692" i="39"/>
  <c r="K691" i="39"/>
  <c r="K690" i="39"/>
  <c r="M689" i="39"/>
  <c r="N688" i="39"/>
  <c r="K687" i="39"/>
  <c r="K671" i="39"/>
  <c r="K670" i="39"/>
  <c r="K669" i="39"/>
  <c r="K668" i="39"/>
  <c r="N667" i="39"/>
  <c r="N666" i="39"/>
  <c r="K665" i="39"/>
  <c r="K664" i="39"/>
  <c r="N663" i="39"/>
  <c r="K662" i="39"/>
  <c r="L661" i="39"/>
  <c r="L660" i="39"/>
  <c r="K659" i="39"/>
  <c r="K658" i="39"/>
  <c r="L657" i="39"/>
  <c r="J656" i="39"/>
  <c r="J655" i="39"/>
  <c r="N635" i="39"/>
  <c r="J634" i="39"/>
  <c r="J633" i="39"/>
  <c r="J632" i="39"/>
  <c r="N631" i="39"/>
  <c r="M630" i="39"/>
  <c r="J629" i="39"/>
  <c r="J628" i="39"/>
  <c r="J627" i="39"/>
  <c r="K626" i="39"/>
  <c r="J625" i="39"/>
  <c r="K624" i="39"/>
  <c r="J623" i="39"/>
  <c r="J622" i="39"/>
  <c r="K621" i="39"/>
  <c r="N620" i="39"/>
  <c r="N619" i="39"/>
  <c r="K618" i="39"/>
  <c r="K617" i="39"/>
  <c r="K616" i="39"/>
  <c r="K615" i="39"/>
  <c r="K614" i="39"/>
  <c r="J613" i="39"/>
  <c r="J612" i="39"/>
  <c r="N611" i="39"/>
  <c r="M599" i="39"/>
  <c r="J598" i="39"/>
  <c r="J597" i="39"/>
  <c r="K596" i="39"/>
  <c r="N595" i="39"/>
  <c r="J594" i="39"/>
  <c r="K593" i="39"/>
  <c r="J592" i="39"/>
  <c r="J591" i="39"/>
  <c r="N590" i="39"/>
  <c r="N589" i="39"/>
  <c r="K588" i="39"/>
  <c r="N587" i="39"/>
  <c r="J586" i="39"/>
  <c r="M585" i="39"/>
  <c r="J584" i="39"/>
  <c r="J583" i="39"/>
  <c r="N582" i="39"/>
  <c r="N581" i="39"/>
  <c r="N580" i="39"/>
  <c r="N579" i="39"/>
  <c r="N578" i="39"/>
  <c r="L577" i="39"/>
  <c r="J576" i="39"/>
  <c r="L575" i="39"/>
  <c r="K574" i="39"/>
  <c r="K558" i="39"/>
  <c r="K557" i="39"/>
  <c r="K556" i="39"/>
  <c r="J555" i="39"/>
  <c r="N554" i="39"/>
  <c r="N553" i="39"/>
  <c r="N552" i="39"/>
  <c r="J551" i="39"/>
  <c r="J550" i="39"/>
  <c r="J549" i="39"/>
  <c r="J548" i="39"/>
  <c r="J547" i="39"/>
  <c r="J546" i="39"/>
  <c r="L545" i="39"/>
  <c r="J544" i="39"/>
  <c r="N543" i="39"/>
  <c r="J542" i="39"/>
  <c r="J541" i="39"/>
  <c r="J540" i="39"/>
  <c r="N539" i="39"/>
  <c r="J518" i="39"/>
  <c r="N517" i="39"/>
  <c r="J516" i="39"/>
  <c r="J515" i="39"/>
  <c r="J514" i="39"/>
  <c r="J513" i="39"/>
  <c r="N512" i="39"/>
  <c r="N511" i="39"/>
  <c r="K510" i="39"/>
  <c r="K509" i="39"/>
  <c r="J508" i="39"/>
  <c r="N492" i="39"/>
  <c r="N491" i="39"/>
  <c r="K490" i="39"/>
  <c r="K489" i="39"/>
  <c r="J488" i="39"/>
  <c r="N487" i="39"/>
  <c r="K486" i="39"/>
  <c r="K485" i="39"/>
  <c r="L484" i="39"/>
  <c r="K483" i="39"/>
  <c r="K482" i="39"/>
  <c r="K481" i="39"/>
  <c r="J480" i="39"/>
  <c r="J479" i="39"/>
  <c r="K478" i="39"/>
  <c r="K477" i="39"/>
  <c r="M476" i="39"/>
  <c r="N475" i="39"/>
  <c r="N474" i="39"/>
  <c r="K473" i="39"/>
  <c r="K472" i="39"/>
  <c r="K471" i="39"/>
  <c r="L470" i="39"/>
  <c r="K469" i="39"/>
  <c r="K468" i="39"/>
  <c r="J467" i="39"/>
  <c r="M456" i="39"/>
  <c r="N455" i="39" l="1"/>
  <c r="K454" i="39"/>
  <c r="K453" i="39"/>
  <c r="K452" i="39"/>
  <c r="M451" i="39"/>
  <c r="M450" i="39"/>
  <c r="N449" i="39"/>
  <c r="K448" i="39"/>
  <c r="K447" i="39"/>
  <c r="K446" i="39"/>
  <c r="N445" i="39"/>
  <c r="N444" i="39"/>
  <c r="K443" i="39"/>
  <c r="N442" i="39"/>
  <c r="K441" i="39"/>
  <c r="K440" i="39"/>
  <c r="K439" i="39"/>
  <c r="K438" i="39"/>
  <c r="J437" i="39"/>
  <c r="N436" i="39"/>
  <c r="K435" i="39"/>
  <c r="K434" i="39"/>
  <c r="K433" i="39"/>
  <c r="J432" i="39"/>
  <c r="N431" i="39"/>
  <c r="K420" i="39"/>
  <c r="L419" i="39"/>
  <c r="K418" i="39"/>
  <c r="K417" i="39"/>
  <c r="K416" i="39"/>
  <c r="L415" i="39"/>
  <c r="N414" i="39"/>
  <c r="K413" i="39"/>
  <c r="L412" i="39"/>
  <c r="M411" i="39"/>
  <c r="L409" i="39"/>
  <c r="N408" i="39"/>
  <c r="N407" i="39"/>
  <c r="K406" i="39"/>
  <c r="N405" i="39"/>
  <c r="N404" i="39"/>
  <c r="K403" i="39"/>
  <c r="K402" i="39"/>
  <c r="L401" i="39"/>
  <c r="K400" i="39"/>
  <c r="K399" i="39"/>
  <c r="K398" i="39"/>
  <c r="K397" i="39"/>
  <c r="N396" i="39"/>
  <c r="N395" i="39"/>
  <c r="L384" i="39"/>
  <c r="N383" i="39"/>
  <c r="K382" i="39"/>
  <c r="K381" i="39"/>
  <c r="K380" i="39"/>
  <c r="K379" i="39"/>
  <c r="K378" i="39"/>
  <c r="N377" i="39"/>
  <c r="N376" i="39"/>
  <c r="J375" i="39"/>
  <c r="N374" i="39"/>
  <c r="J373" i="39"/>
  <c r="K372" i="39"/>
  <c r="N371" i="39"/>
  <c r="J370" i="39"/>
  <c r="N369" i="39"/>
  <c r="N368" i="39"/>
  <c r="N367" i="39"/>
  <c r="J366" i="39"/>
  <c r="J365" i="39"/>
  <c r="J364" i="39"/>
  <c r="J363" i="39"/>
  <c r="N362" i="39"/>
  <c r="N1098" i="39" l="1"/>
  <c r="J1097" i="39"/>
  <c r="J1096" i="39"/>
  <c r="N1095" i="39"/>
  <c r="J1094" i="39"/>
  <c r="J1093" i="39"/>
  <c r="J1092" i="39"/>
  <c r="J1091" i="39"/>
  <c r="J1090" i="39"/>
  <c r="J1089" i="39"/>
  <c r="J1088" i="39"/>
  <c r="J1087" i="39"/>
  <c r="J1134" i="39"/>
  <c r="J1133" i="39"/>
  <c r="J1132" i="39"/>
  <c r="J1131" i="39"/>
  <c r="L1130" i="39"/>
  <c r="J1129" i="39"/>
  <c r="J1128" i="39"/>
  <c r="J1127" i="39"/>
  <c r="J1126" i="39"/>
  <c r="J1125" i="39"/>
  <c r="N1124" i="39"/>
  <c r="J1123" i="39"/>
  <c r="J1122" i="39"/>
  <c r="J1121" i="39"/>
  <c r="J1160" i="39"/>
  <c r="J1159" i="39"/>
  <c r="J1158" i="39"/>
  <c r="J1157" i="39"/>
  <c r="J1156" i="39"/>
  <c r="J1155" i="39"/>
  <c r="M1154" i="39"/>
  <c r="J1153" i="39"/>
  <c r="K348" i="39"/>
  <c r="J347" i="39"/>
  <c r="K346" i="39"/>
  <c r="K345" i="39"/>
  <c r="K344" i="39"/>
  <c r="L343" i="39"/>
  <c r="K342" i="39"/>
  <c r="K341" i="39"/>
  <c r="M340" i="39"/>
  <c r="J339" i="39"/>
  <c r="N338" i="39"/>
  <c r="M337" i="39"/>
  <c r="J336" i="39"/>
  <c r="N335" i="39"/>
  <c r="J334" i="39"/>
  <c r="J333" i="39"/>
  <c r="J332" i="39"/>
  <c r="J331" i="39"/>
  <c r="J330" i="39"/>
  <c r="J329" i="39"/>
  <c r="J328" i="39"/>
  <c r="N327" i="39"/>
  <c r="J312" i="39"/>
  <c r="N311" i="39"/>
  <c r="N310" i="39"/>
  <c r="J309" i="39"/>
  <c r="J308" i="39"/>
  <c r="J307" i="39"/>
  <c r="J306" i="39"/>
  <c r="J305" i="39"/>
  <c r="J304" i="39"/>
  <c r="J303" i="39"/>
  <c r="N302" i="39"/>
  <c r="J301" i="39"/>
  <c r="K300" i="39"/>
  <c r="K299" i="39"/>
  <c r="K298" i="39"/>
  <c r="K297" i="39"/>
  <c r="K296" i="39"/>
  <c r="N295" i="39"/>
  <c r="M294" i="39"/>
  <c r="K293" i="39"/>
  <c r="K292" i="39"/>
  <c r="K291" i="39"/>
  <c r="K290" i="39"/>
  <c r="K289" i="39"/>
  <c r="N288" i="39"/>
  <c r="K287" i="39"/>
  <c r="L276" i="39"/>
  <c r="N275" i="39"/>
  <c r="K274" i="39"/>
  <c r="M273" i="39"/>
  <c r="J272" i="39"/>
  <c r="K271" i="39"/>
  <c r="N270" i="39"/>
  <c r="J269" i="39"/>
  <c r="J268" i="39"/>
  <c r="K267" i="39"/>
  <c r="K266" i="39"/>
  <c r="J265" i="39"/>
  <c r="J264" i="39"/>
  <c r="N263" i="39"/>
  <c r="N262" i="39"/>
  <c r="J261" i="39"/>
  <c r="J260" i="39"/>
  <c r="J259" i="39" l="1"/>
  <c r="N258" i="39"/>
  <c r="N257" i="39"/>
  <c r="J256" i="39"/>
  <c r="N255" i="39"/>
  <c r="J254" i="39"/>
  <c r="J253" i="39"/>
  <c r="J252" i="39"/>
  <c r="K251" i="39"/>
  <c r="N240" i="39"/>
  <c r="N239" i="39"/>
  <c r="J238" i="39"/>
  <c r="N237" i="39"/>
  <c r="N236" i="39"/>
  <c r="J235" i="39"/>
  <c r="M234" i="39"/>
  <c r="M233" i="39"/>
  <c r="N232" i="39"/>
  <c r="N231" i="39"/>
  <c r="J230" i="39"/>
  <c r="N229" i="39"/>
  <c r="M228" i="39"/>
  <c r="K227" i="39"/>
  <c r="J226" i="39"/>
  <c r="K225" i="39"/>
  <c r="N224" i="39"/>
  <c r="J223" i="39"/>
  <c r="J222" i="39"/>
  <c r="L221" i="39"/>
  <c r="K220" i="39"/>
  <c r="J219" i="39"/>
  <c r="J218" i="39"/>
  <c r="N217" i="39"/>
  <c r="L206" i="39"/>
  <c r="N205" i="39"/>
  <c r="K204" i="39"/>
  <c r="N203" i="39"/>
  <c r="K202" i="39"/>
  <c r="J201" i="39"/>
  <c r="N200" i="39"/>
  <c r="K199" i="39"/>
  <c r="N198" i="39"/>
  <c r="N197" i="39"/>
  <c r="J196" i="39"/>
  <c r="M195" i="39"/>
  <c r="N193" i="39"/>
  <c r="J192" i="39"/>
  <c r="J191" i="39"/>
  <c r="N190" i="39"/>
  <c r="K189" i="39"/>
  <c r="K188" i="39"/>
  <c r="J187" i="39"/>
  <c r="N186" i="39"/>
  <c r="J185" i="39"/>
  <c r="J184" i="39"/>
  <c r="N183" i="39"/>
  <c r="J172" i="39"/>
  <c r="J171" i="39"/>
  <c r="J170" i="39"/>
  <c r="J169" i="39"/>
  <c r="J168" i="39"/>
  <c r="J167" i="39"/>
  <c r="J166" i="39"/>
  <c r="N165" i="39"/>
  <c r="J164" i="39"/>
  <c r="K163" i="39"/>
  <c r="J162" i="39"/>
  <c r="J161" i="39"/>
  <c r="L160" i="39"/>
  <c r="J159" i="39"/>
  <c r="L158" i="39"/>
  <c r="J157" i="39"/>
  <c r="J156" i="39"/>
  <c r="J155" i="39"/>
  <c r="J154" i="39"/>
  <c r="J153" i="39"/>
  <c r="J152" i="39"/>
  <c r="J151" i="39"/>
  <c r="J150" i="39"/>
  <c r="K149" i="39"/>
  <c r="J138" i="39"/>
  <c r="J137" i="39"/>
  <c r="J136" i="39"/>
  <c r="J135" i="39"/>
  <c r="N134" i="39"/>
  <c r="N133" i="39"/>
  <c r="J132" i="39"/>
  <c r="J131" i="39"/>
  <c r="J130" i="39"/>
  <c r="J129" i="39"/>
  <c r="J126" i="39"/>
  <c r="J125" i="39"/>
  <c r="J124" i="39"/>
  <c r="J123" i="39"/>
  <c r="J122" i="39"/>
  <c r="J121" i="39"/>
  <c r="J120" i="39"/>
  <c r="J119" i="39"/>
  <c r="J128" i="39"/>
  <c r="L127" i="39"/>
  <c r="J118" i="39"/>
  <c r="J117" i="39"/>
  <c r="M116" i="39"/>
  <c r="M115" i="39"/>
  <c r="J104" i="39"/>
  <c r="J103" i="39"/>
  <c r="J102" i="39"/>
  <c r="J101" i="39"/>
  <c r="M100" i="39"/>
  <c r="J99" i="39"/>
  <c r="J98" i="39"/>
  <c r="J97" i="39"/>
  <c r="N96" i="39"/>
  <c r="N95" i="39"/>
  <c r="J94" i="39"/>
  <c r="M93" i="39"/>
  <c r="L92" i="39"/>
  <c r="J91" i="39"/>
  <c r="J90" i="39"/>
  <c r="J89" i="39"/>
  <c r="J88" i="39"/>
  <c r="J87" i="39"/>
  <c r="J86" i="39"/>
  <c r="J85" i="39"/>
  <c r="J84" i="39"/>
  <c r="J83" i="39"/>
  <c r="J82" i="39"/>
  <c r="M81" i="39"/>
  <c r="L66" i="39"/>
  <c r="M65" i="39"/>
  <c r="L64" i="39"/>
  <c r="K63" i="39"/>
  <c r="J62" i="39"/>
  <c r="K61" i="39"/>
  <c r="N60" i="39"/>
  <c r="J59" i="39"/>
  <c r="J58" i="39"/>
  <c r="J57" i="39"/>
  <c r="J56" i="39"/>
  <c r="J55" i="39"/>
  <c r="J54" i="39"/>
  <c r="J53" i="39"/>
  <c r="N52" i="39"/>
  <c r="N51" i="39"/>
  <c r="K50" i="39"/>
  <c r="J49" i="39"/>
  <c r="N48" i="39"/>
  <c r="J33" i="39"/>
  <c r="J32" i="39"/>
  <c r="N31" i="39"/>
  <c r="J30" i="39"/>
  <c r="K29" i="39"/>
  <c r="J28" i="39"/>
  <c r="J27" i="39"/>
  <c r="J26" i="39"/>
  <c r="J25" i="39"/>
  <c r="K24" i="39"/>
  <c r="L23" i="39"/>
  <c r="K22" i="39"/>
  <c r="J21" i="39"/>
  <c r="M20" i="39"/>
  <c r="J19" i="39"/>
  <c r="J18" i="39"/>
  <c r="L17" i="39"/>
  <c r="J16" i="39"/>
  <c r="N15" i="39"/>
  <c r="J14" i="39"/>
  <c r="N13" i="39"/>
  <c r="J12" i="39"/>
  <c r="J11" i="39"/>
  <c r="J663" i="34" l="1"/>
  <c r="N662" i="34"/>
  <c r="N661" i="34"/>
  <c r="L660" i="34"/>
  <c r="J659" i="34"/>
  <c r="J658" i="34"/>
  <c r="K657" i="34"/>
  <c r="J656" i="34"/>
  <c r="L655" i="34"/>
  <c r="J654" i="34"/>
  <c r="N653" i="34"/>
  <c r="J652" i="34"/>
  <c r="J651" i="34"/>
  <c r="J650" i="34"/>
  <c r="J649" i="34"/>
  <c r="J648" i="34"/>
  <c r="J647" i="34"/>
  <c r="J636" i="34"/>
  <c r="J635" i="34"/>
  <c r="J634" i="34"/>
  <c r="K633" i="34"/>
  <c r="K632" i="34"/>
  <c r="J631" i="34"/>
  <c r="J630" i="34"/>
  <c r="J629" i="34"/>
  <c r="J628" i="34"/>
  <c r="J627" i="34"/>
  <c r="J626" i="34"/>
  <c r="J625" i="34"/>
  <c r="J624" i="34"/>
  <c r="J623" i="34"/>
  <c r="J622" i="34"/>
  <c r="J621" i="34"/>
  <c r="J620" i="34"/>
  <c r="J619" i="34"/>
  <c r="J618" i="34"/>
  <c r="J617" i="34"/>
  <c r="J616" i="34"/>
  <c r="J615" i="34"/>
  <c r="J614" i="34"/>
  <c r="J613" i="34"/>
  <c r="J612" i="34"/>
  <c r="J599" i="34"/>
  <c r="J598" i="34"/>
  <c r="J597" i="34"/>
  <c r="J596" i="34"/>
  <c r="J595" i="34"/>
  <c r="J594" i="34"/>
  <c r="J593" i="34"/>
  <c r="J592" i="34"/>
  <c r="J591" i="34"/>
  <c r="J590" i="34"/>
  <c r="J589" i="34"/>
  <c r="J588" i="34"/>
  <c r="J587" i="34"/>
  <c r="J586" i="34"/>
  <c r="J585" i="34"/>
  <c r="K584" i="34"/>
  <c r="J583" i="34"/>
  <c r="J582" i="34"/>
  <c r="J581" i="34"/>
  <c r="J580" i="34"/>
  <c r="J579" i="34"/>
  <c r="M566" i="34"/>
  <c r="M565" i="34"/>
  <c r="J564" i="34"/>
  <c r="J563" i="34"/>
  <c r="J562" i="34"/>
  <c r="J561" i="34"/>
  <c r="J560" i="34"/>
  <c r="J558" i="34"/>
  <c r="J557" i="34"/>
  <c r="J559" i="34"/>
  <c r="J556" i="34"/>
  <c r="J555" i="34"/>
  <c r="J554" i="34"/>
  <c r="J553" i="34"/>
  <c r="J551" i="34"/>
  <c r="J552" i="34"/>
  <c r="J550" i="34"/>
  <c r="J549" i="34"/>
  <c r="J548" i="34"/>
  <c r="J547" i="34"/>
  <c r="J546" i="34"/>
  <c r="J545" i="34"/>
  <c r="J544" i="34"/>
  <c r="N543" i="34"/>
  <c r="J542" i="34"/>
  <c r="J541" i="34"/>
  <c r="J530" i="34"/>
  <c r="K529" i="34"/>
  <c r="K528" i="34"/>
  <c r="L527" i="34"/>
  <c r="K515" i="34"/>
  <c r="K514" i="34"/>
  <c r="K513" i="34"/>
  <c r="K512" i="34"/>
  <c r="K511" i="34"/>
  <c r="J510" i="34"/>
  <c r="J509" i="34"/>
  <c r="L508" i="34"/>
  <c r="K507" i="34"/>
  <c r="M506" i="34"/>
  <c r="K505" i="34"/>
  <c r="K494" i="34"/>
  <c r="K493" i="34"/>
  <c r="K492" i="34"/>
  <c r="M491" i="34"/>
  <c r="M490" i="34"/>
  <c r="J489" i="34"/>
  <c r="K488" i="34"/>
  <c r="K487" i="34"/>
  <c r="L486" i="34"/>
  <c r="N485" i="34"/>
  <c r="J484" i="34"/>
  <c r="J483" i="34"/>
  <c r="J482" i="34"/>
  <c r="J481" i="34"/>
  <c r="K526" i="34" l="1"/>
  <c r="J525" i="34"/>
  <c r="J524" i="34"/>
  <c r="N523" i="34"/>
  <c r="K522" i="34"/>
  <c r="J521" i="34"/>
  <c r="J520" i="34"/>
  <c r="J519" i="34"/>
  <c r="J518" i="34"/>
  <c r="N517" i="34"/>
  <c r="N516" i="34"/>
  <c r="L696" i="34"/>
  <c r="J695" i="34"/>
  <c r="N694" i="34"/>
  <c r="K693" i="34"/>
  <c r="J692" i="34"/>
  <c r="J691" i="34"/>
  <c r="K690" i="34"/>
  <c r="J689" i="34"/>
  <c r="N688" i="34"/>
  <c r="J687" i="34"/>
  <c r="J686" i="34"/>
  <c r="J685" i="34"/>
  <c r="J684" i="34"/>
  <c r="J683" i="34"/>
  <c r="J672" i="34"/>
  <c r="J671" i="34"/>
  <c r="J670" i="34"/>
  <c r="M669" i="34"/>
  <c r="J668" i="34"/>
  <c r="J667" i="34"/>
  <c r="J666" i="34"/>
  <c r="N665" i="34"/>
  <c r="J664" i="34"/>
  <c r="L701" i="34"/>
  <c r="M700" i="34"/>
  <c r="L699" i="34"/>
  <c r="L698" i="34"/>
  <c r="K697" i="34"/>
  <c r="N480" i="34"/>
  <c r="N479" i="34"/>
  <c r="N478" i="34"/>
  <c r="K477" i="34"/>
  <c r="J476" i="34"/>
  <c r="J475" i="34"/>
  <c r="J474" i="34"/>
  <c r="J473" i="34"/>
  <c r="N472" i="34"/>
  <c r="N471" i="34"/>
  <c r="J470" i="34"/>
  <c r="J469" i="34"/>
  <c r="N448" i="34"/>
  <c r="M447" i="34"/>
  <c r="J446" i="34"/>
  <c r="J443" i="34"/>
  <c r="J442" i="34"/>
  <c r="J445" i="34"/>
  <c r="J444" i="34"/>
  <c r="N441" i="34"/>
  <c r="M440" i="34"/>
  <c r="K439" i="34"/>
  <c r="K438" i="34"/>
  <c r="K437" i="34"/>
  <c r="L436" i="34"/>
  <c r="N435" i="34"/>
  <c r="J434" i="34"/>
  <c r="J416" i="34"/>
  <c r="K415" i="34"/>
  <c r="K414" i="34"/>
  <c r="N413" i="34"/>
  <c r="N412" i="34"/>
  <c r="L411" i="34"/>
  <c r="L410" i="34"/>
  <c r="M409" i="34"/>
  <c r="J408" i="34"/>
  <c r="J407" i="34"/>
  <c r="J406" i="34"/>
  <c r="J405" i="34"/>
  <c r="J404" i="34"/>
  <c r="J403" i="34"/>
  <c r="J402" i="34"/>
  <c r="J401" i="34"/>
  <c r="J400" i="34"/>
  <c r="J399" i="34"/>
  <c r="J384" i="34"/>
  <c r="J383" i="34"/>
  <c r="J382" i="34"/>
  <c r="K381" i="34"/>
  <c r="K380" i="34"/>
  <c r="N379" i="34"/>
  <c r="N378" i="34"/>
  <c r="M377" i="34"/>
  <c r="M376" i="34"/>
  <c r="J375" i="34"/>
  <c r="J374" i="34"/>
  <c r="N373" i="34"/>
  <c r="K372" i="34"/>
  <c r="K371" i="34"/>
  <c r="J370" i="34"/>
  <c r="J368" i="34"/>
  <c r="J367" i="34"/>
  <c r="K369" i="34"/>
  <c r="J366" i="34"/>
  <c r="J365" i="34"/>
  <c r="J364" i="34"/>
  <c r="J352" i="34"/>
  <c r="J351" i="34"/>
  <c r="J350" i="34"/>
  <c r="J349" i="34"/>
  <c r="N348" i="34"/>
  <c r="J347" i="34"/>
  <c r="J346" i="34"/>
  <c r="J345" i="34"/>
  <c r="J344" i="34"/>
  <c r="J343" i="34"/>
  <c r="K342" i="34"/>
  <c r="N341" i="34"/>
  <c r="J340" i="34"/>
  <c r="J339" i="34"/>
  <c r="J338" i="34"/>
  <c r="N337" i="34"/>
  <c r="J336" i="34"/>
  <c r="J335" i="34"/>
  <c r="N334" i="34"/>
  <c r="M333" i="34"/>
  <c r="N332" i="34"/>
  <c r="N331" i="34"/>
  <c r="M330" i="34"/>
  <c r="L329" i="34"/>
  <c r="K295" i="34"/>
  <c r="N294" i="34"/>
  <c r="K264" i="34"/>
  <c r="K263" i="34"/>
  <c r="N262" i="34"/>
  <c r="J261" i="34"/>
  <c r="L260" i="34"/>
  <c r="N259" i="34"/>
  <c r="K258" i="34"/>
  <c r="M233" i="34"/>
  <c r="N232" i="34"/>
  <c r="K231" i="34"/>
  <c r="K230" i="34"/>
  <c r="N229" i="34"/>
  <c r="K228" i="34"/>
  <c r="K227" i="34"/>
  <c r="N226" i="34"/>
  <c r="J225" i="34"/>
  <c r="J224" i="34"/>
  <c r="J223" i="34"/>
  <c r="J222" i="34"/>
  <c r="J202" i="34"/>
  <c r="J201" i="34"/>
  <c r="J200" i="34"/>
  <c r="J199" i="34"/>
  <c r="J198" i="34"/>
  <c r="J197" i="34"/>
  <c r="J196" i="34"/>
  <c r="J195" i="34"/>
  <c r="J194" i="34"/>
  <c r="J193" i="34"/>
  <c r="J192" i="34"/>
  <c r="J191" i="34"/>
  <c r="J190" i="34"/>
  <c r="J189" i="34"/>
  <c r="J188" i="34"/>
  <c r="J187" i="34"/>
  <c r="J167" i="34"/>
  <c r="J166" i="34"/>
  <c r="N165" i="34"/>
  <c r="J164" i="34"/>
  <c r="J163" i="34"/>
  <c r="J162" i="34"/>
  <c r="J161" i="34"/>
  <c r="J160" i="34"/>
  <c r="J159" i="34"/>
  <c r="J158" i="34"/>
  <c r="J157" i="34"/>
  <c r="J156" i="34"/>
  <c r="J155" i="34"/>
  <c r="J154" i="34"/>
  <c r="J153" i="34"/>
  <c r="J152" i="34"/>
  <c r="N133" i="34"/>
  <c r="N132" i="34"/>
  <c r="J131" i="34"/>
  <c r="J130" i="34"/>
  <c r="J129" i="34"/>
  <c r="J128" i="34"/>
  <c r="J127" i="34"/>
  <c r="J126" i="34"/>
  <c r="J125" i="34"/>
  <c r="J124" i="34"/>
  <c r="J123" i="34"/>
  <c r="J122" i="34"/>
  <c r="L121" i="34"/>
  <c r="J120" i="34"/>
  <c r="J119" i="34"/>
  <c r="J118" i="34"/>
  <c r="J117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K83" i="34"/>
  <c r="N82" i="34"/>
  <c r="J66" i="34"/>
  <c r="J65" i="34"/>
  <c r="J64" i="34"/>
  <c r="J63" i="34"/>
  <c r="J62" i="34"/>
  <c r="J61" i="34"/>
  <c r="J60" i="34"/>
  <c r="J59" i="34"/>
  <c r="J58" i="34"/>
  <c r="K57" i="34"/>
  <c r="K56" i="34"/>
  <c r="J55" i="34"/>
  <c r="J54" i="34"/>
  <c r="J53" i="34"/>
  <c r="J52" i="34"/>
  <c r="J51" i="34"/>
  <c r="N50" i="34"/>
  <c r="K49" i="34"/>
  <c r="N48" i="34"/>
  <c r="N47" i="34"/>
  <c r="J31" i="34"/>
  <c r="AG441" i="26"/>
  <c r="AG440" i="26"/>
  <c r="AG344" i="26"/>
  <c r="AJ343" i="26"/>
  <c r="AG342" i="26"/>
  <c r="AF341" i="26"/>
  <c r="AF340" i="26"/>
  <c r="AF339" i="26"/>
  <c r="AF338" i="26"/>
  <c r="AF337" i="26"/>
  <c r="AF336" i="26"/>
  <c r="AF335" i="26"/>
  <c r="AF334" i="26"/>
  <c r="AG333" i="26"/>
  <c r="AI332" i="26"/>
  <c r="AH331" i="26"/>
  <c r="AH330" i="26"/>
  <c r="AJ329" i="26"/>
  <c r="AG315" i="26"/>
  <c r="AF314" i="26"/>
  <c r="AF313" i="26"/>
  <c r="AJ312" i="26"/>
  <c r="AF311" i="26"/>
  <c r="AJ310" i="26"/>
  <c r="AF309" i="26"/>
  <c r="AF308" i="26"/>
  <c r="AF307" i="26"/>
  <c r="AF306" i="26"/>
  <c r="AF305" i="26"/>
  <c r="AF304" i="26"/>
  <c r="AF303" i="26"/>
  <c r="AF302" i="26"/>
  <c r="AF301" i="26"/>
  <c r="AF300" i="26"/>
  <c r="AH299" i="26"/>
  <c r="AF281" i="26"/>
  <c r="AF280" i="26"/>
  <c r="AF279" i="26"/>
  <c r="AF278" i="26"/>
  <c r="AF277" i="26"/>
  <c r="AF276" i="26"/>
  <c r="AH275" i="26"/>
  <c r="AF274" i="26"/>
  <c r="AG273" i="26"/>
  <c r="AJ272" i="26"/>
  <c r="AF271" i="26"/>
  <c r="AF270" i="26"/>
  <c r="AF269" i="26"/>
  <c r="AF268" i="26"/>
  <c r="AF267" i="26"/>
  <c r="AJ225" i="26"/>
  <c r="AF224" i="26"/>
  <c r="AJ223" i="26"/>
  <c r="AF193" i="26"/>
  <c r="AF192" i="26"/>
  <c r="AF191" i="26"/>
  <c r="AF190" i="26"/>
  <c r="AJ189" i="26"/>
  <c r="AF188" i="26"/>
  <c r="AF158" i="26"/>
  <c r="AF157" i="26"/>
  <c r="AF156" i="26"/>
  <c r="AG155" i="26"/>
  <c r="AF154" i="26"/>
  <c r="AJ153" i="26"/>
  <c r="AG130" i="26"/>
  <c r="AJ129" i="26"/>
  <c r="AJ128" i="26"/>
  <c r="AG127" i="26"/>
  <c r="AG126" i="26"/>
  <c r="AF97" i="26"/>
  <c r="AF96" i="26"/>
  <c r="AF95" i="26"/>
  <c r="AG94" i="26"/>
  <c r="AF93" i="26"/>
  <c r="AF66" i="26"/>
  <c r="AF65" i="26"/>
  <c r="AF64" i="26"/>
  <c r="AF63" i="26"/>
  <c r="AF33" i="26"/>
  <c r="J29" i="34"/>
  <c r="J30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AH24" i="34"/>
  <c r="AF471" i="26" l="1"/>
  <c r="AG439" i="26"/>
  <c r="AG438" i="26"/>
  <c r="AI437" i="26"/>
  <c r="AI436" i="26"/>
  <c r="AG435" i="26"/>
  <c r="AG409" i="26"/>
  <c r="AJ408" i="26"/>
  <c r="AG407" i="26"/>
  <c r="AG406" i="26"/>
  <c r="AH404" i="26"/>
  <c r="AJ403" i="26"/>
  <c r="AG402" i="26"/>
  <c r="AJ401" i="26"/>
  <c r="AI400" i="26"/>
  <c r="AF399" i="26" l="1"/>
  <c r="AF376" i="26"/>
  <c r="AF375" i="26"/>
  <c r="AI374" i="26"/>
  <c r="AG373" i="26"/>
  <c r="AF372" i="26"/>
  <c r="AF371" i="26"/>
  <c r="AF370" i="26"/>
  <c r="AF369" i="26"/>
  <c r="AF368" i="26"/>
  <c r="AF367" i="26"/>
  <c r="AF366" i="26"/>
  <c r="AG365" i="26"/>
  <c r="AJ364" i="26"/>
  <c r="AF298" i="26"/>
  <c r="AF297" i="26"/>
  <c r="AF295" i="26"/>
  <c r="AF294" i="26"/>
  <c r="AJ266" i="26"/>
  <c r="AJ265" i="26"/>
  <c r="AF264" i="26"/>
  <c r="AF263" i="26"/>
  <c r="AF262" i="26"/>
  <c r="AF261" i="26"/>
  <c r="AJ260" i="26"/>
  <c r="AF259" i="26"/>
  <c r="AG475" i="26" l="1"/>
  <c r="AG474" i="26"/>
  <c r="AG473" i="26"/>
  <c r="AI472" i="26"/>
  <c r="AG125" i="26"/>
  <c r="AG124" i="26"/>
  <c r="AG122" i="26"/>
  <c r="AG123" i="26"/>
  <c r="AJ121" i="26"/>
  <c r="AG120" i="26"/>
  <c r="AG119" i="26"/>
  <c r="AF118" i="26"/>
  <c r="AF92" i="26"/>
  <c r="AF91" i="26"/>
  <c r="AF89" i="26"/>
  <c r="AF88" i="26"/>
  <c r="AF87" i="26"/>
  <c r="AF86" i="26"/>
  <c r="AF90" i="26"/>
  <c r="AF85" i="26"/>
  <c r="AF84" i="26"/>
  <c r="AF83" i="26"/>
  <c r="AF61" i="26"/>
  <c r="AF60" i="26"/>
  <c r="AF58" i="26"/>
  <c r="AF57" i="26"/>
  <c r="AF55" i="26"/>
  <c r="AF56" i="26"/>
  <c r="AF52" i="26"/>
  <c r="AF50" i="26"/>
  <c r="AF47" i="26"/>
  <c r="AF62" i="26"/>
  <c r="AF59" i="26"/>
  <c r="AF54" i="26"/>
  <c r="AF53" i="26"/>
  <c r="AF51" i="26"/>
  <c r="AF49" i="26"/>
  <c r="AF48" i="26"/>
  <c r="AF32" i="26"/>
  <c r="AF31" i="26"/>
  <c r="AF30" i="26"/>
  <c r="AF29" i="26"/>
  <c r="AF28" i="26"/>
  <c r="AF27" i="26"/>
  <c r="AF24" i="26"/>
  <c r="AF23" i="26"/>
  <c r="AF18" i="26"/>
  <c r="AF17" i="26"/>
  <c r="AF16" i="26"/>
  <c r="AF15" i="26"/>
  <c r="AF26" i="26"/>
  <c r="AF25" i="26"/>
  <c r="AF22" i="26"/>
  <c r="AF21" i="26"/>
  <c r="AF20" i="26"/>
  <c r="AF19" i="26"/>
  <c r="AF14" i="26"/>
  <c r="AF13" i="26"/>
  <c r="AF12" i="26"/>
  <c r="AF11" i="26"/>
  <c r="AF10" i="26"/>
</calcChain>
</file>

<file path=xl/sharedStrings.xml><?xml version="1.0" encoding="utf-8"?>
<sst xmlns="http://schemas.openxmlformats.org/spreadsheetml/2006/main" count="19940" uniqueCount="2354">
  <si>
    <t>เลขที่ดิน</t>
  </si>
  <si>
    <t>หน้าสำรวจ</t>
  </si>
  <si>
    <t>ระวาง</t>
  </si>
  <si>
    <t>ที่อยู่เจ้าของที่ดิน</t>
  </si>
  <si>
    <t>เอกสารสิทธิ์</t>
  </si>
  <si>
    <t>ชื่อ-นามสกุล</t>
  </si>
  <si>
    <t>ที่อยู่ผู้ทำประโยชน์</t>
  </si>
  <si>
    <t>ผ.ท.1</t>
  </si>
  <si>
    <t>ผ.ท.2</t>
  </si>
  <si>
    <t>โรง</t>
  </si>
  <si>
    <t>ผ.ท.3</t>
  </si>
  <si>
    <t>ป้าย</t>
  </si>
  <si>
    <t>การใช้ประโยชน์ในที่ดิน</t>
  </si>
  <si>
    <t>โฉนด</t>
  </si>
  <si>
    <t>น.ส 3ก.</t>
  </si>
  <si>
    <t>ไม่มี</t>
  </si>
  <si>
    <t>เรือน</t>
  </si>
  <si>
    <t>มี</t>
  </si>
  <si>
    <t>จำนวนเนื้อที่</t>
  </si>
  <si>
    <t>ไร่</t>
  </si>
  <si>
    <t>งาน</t>
  </si>
  <si>
    <t>ตรว.</t>
  </si>
  <si>
    <t>ที่ดิน</t>
  </si>
  <si>
    <t>01-L</t>
  </si>
  <si>
    <t>001</t>
  </si>
  <si>
    <t>-</t>
  </si>
  <si>
    <t>4846 III1666-3</t>
  </si>
  <si>
    <t>นาย</t>
  </si>
  <si>
    <t>พีระเดช</t>
  </si>
  <si>
    <t>เที่ยงตรง</t>
  </si>
  <si>
    <t>223 ม.13</t>
  </si>
  <si>
    <t>ต.ห้วยยาบ อ.บ้านธิ จ.ลำพูน</t>
  </si>
  <si>
    <t>บ้าน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</si>
  <si>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</si>
  <si>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</si>
  <si>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</si>
  <si>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</si>
  <si>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</si>
  <si>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</si>
  <si>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</si>
  <si>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</si>
  <si>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</si>
  <si>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</si>
  <si>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</si>
  <si>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</si>
  <si>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</si>
  <si>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</si>
  <si>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</si>
  <si>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</si>
  <si>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</si>
  <si>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</si>
  <si>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</si>
  <si>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</si>
  <si>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</si>
  <si>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</si>
  <si>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</si>
  <si>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</si>
  <si>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</si>
  <si>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</si>
  <si>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</si>
  <si>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</si>
  <si>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</si>
  <si>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</si>
  <si>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</si>
  <si>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</si>
  <si>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</si>
  <si>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036</t>
  </si>
  <si>
    <t>037</t>
  </si>
  <si>
    <t>038</t>
  </si>
  <si>
    <t>039</t>
  </si>
  <si>
    <t>040</t>
  </si>
  <si>
    <t>041</t>
  </si>
  <si>
    <t>043</t>
  </si>
  <si>
    <t>045</t>
  </si>
  <si>
    <t>046</t>
  </si>
  <si>
    <t>047</t>
  </si>
  <si>
    <t>049</t>
  </si>
  <si>
    <t>นาง</t>
  </si>
  <si>
    <t>ใจ๋</t>
  </si>
  <si>
    <t>ปาลี</t>
  </si>
  <si>
    <t>ทิติภา</t>
  </si>
  <si>
    <t>ศิลาวัลย์</t>
  </si>
  <si>
    <t>220 ม.13</t>
  </si>
  <si>
    <t>นพรัตน์</t>
  </si>
  <si>
    <t>เลย</t>
  </si>
  <si>
    <t>กับเป็ง</t>
  </si>
  <si>
    <t>219/1 ม.13</t>
  </si>
  <si>
    <t>สุรชัย</t>
  </si>
  <si>
    <t>ตาปัน</t>
  </si>
  <si>
    <t>219 ม.13</t>
  </si>
  <si>
    <t>ห้องเช่า+โรงรถ</t>
  </si>
  <si>
    <t>ประนอม</t>
  </si>
  <si>
    <t>พรหมรักษา</t>
  </si>
  <si>
    <t>224 ม.13</t>
  </si>
  <si>
    <t>อรพิน</t>
  </si>
  <si>
    <t>218 ม.13</t>
  </si>
  <si>
    <t>บ้าน+โรงบ่มใบยา</t>
  </si>
  <si>
    <t>ธวัช</t>
  </si>
  <si>
    <t>217/1 ม.13</t>
  </si>
  <si>
    <t>บ้าน+ร้านอาหารตามสั่ง</t>
  </si>
  <si>
    <t>สมพร</t>
  </si>
  <si>
    <t>ศรีศฤงคาร</t>
  </si>
  <si>
    <t>197 ม.13</t>
  </si>
  <si>
    <t>บ้าน+โรงรถ</t>
  </si>
  <si>
    <t>4846 III1666-7</t>
  </si>
  <si>
    <t>นางสาว</t>
  </si>
  <si>
    <t>นงลักษณ์</t>
  </si>
  <si>
    <t>198 ม.13</t>
  </si>
  <si>
    <t>จิรวัฒน์</t>
  </si>
  <si>
    <t>จาติระดุก</t>
  </si>
  <si>
    <t>จันทร์เพ็ญ</t>
  </si>
  <si>
    <t>196 ม.13</t>
  </si>
  <si>
    <t>แสงเดือน</t>
  </si>
  <si>
    <t>ประสพสมบัติ</t>
  </si>
  <si>
    <t>97/1 ม.15</t>
  </si>
  <si>
    <t>จิราวรรณ</t>
  </si>
  <si>
    <t>วงค์วาล</t>
  </si>
  <si>
    <t>195 ม.13</t>
  </si>
  <si>
    <t>บ้าน+บ้านไม่มีเลขที่+ห้องเช่า</t>
  </si>
  <si>
    <t>จำรัส</t>
  </si>
  <si>
    <t>คุณยศยิ่ง</t>
  </si>
  <si>
    <t>226 ม.13</t>
  </si>
  <si>
    <t>บ้านไม่มีเลขที่</t>
  </si>
  <si>
    <t>นิลวรรณ์</t>
  </si>
  <si>
    <t>215 ม.13</t>
  </si>
  <si>
    <t>ขัน</t>
  </si>
  <si>
    <t>ณรงค์</t>
  </si>
  <si>
    <t>สิงห์ตัน</t>
  </si>
  <si>
    <t>199 ม.13</t>
  </si>
  <si>
    <t>อินทอน</t>
  </si>
  <si>
    <t>วิพัชรา</t>
  </si>
  <si>
    <t>245/1 ม.13</t>
  </si>
  <si>
    <t>บ้าน (ควบแปลง 01-L-018)</t>
  </si>
  <si>
    <t>ปิยวัฒน์</t>
  </si>
  <si>
    <t>บ้าน (ควบแปลง 01-L-017)</t>
  </si>
  <si>
    <t>นิรันดร์</t>
  </si>
  <si>
    <t>ณ ลำปาง</t>
  </si>
  <si>
    <t>บุญส่ง</t>
  </si>
  <si>
    <t>296 ม.13</t>
  </si>
  <si>
    <t>247 ม.13</t>
  </si>
  <si>
    <t>รุ่งทิวา</t>
  </si>
  <si>
    <t>506/117 ม.12</t>
  </si>
  <si>
    <t>แขวงบางประกอก เขตราษฎร์บูรณะ จ.กรุงเทพฯ</t>
  </si>
  <si>
    <t>ภิรมณ</t>
  </si>
  <si>
    <t>245 ม.13</t>
  </si>
  <si>
    <t>สีธา</t>
  </si>
  <si>
    <t>มหาไม้</t>
  </si>
  <si>
    <t>331 ม.13</t>
  </si>
  <si>
    <t>เสกสรร</t>
  </si>
  <si>
    <t>วงค์คม</t>
  </si>
  <si>
    <t>ที่เก็บของ</t>
  </si>
  <si>
    <t>อัมรา</t>
  </si>
  <si>
    <t>ปัญญาแก้ว</t>
  </si>
  <si>
    <t>124/7 ม.5</t>
  </si>
  <si>
    <t>ต.แช่ช้าง อ.สันกำแพง จ.เชียงใหม่</t>
  </si>
  <si>
    <t>4846III1668</t>
  </si>
  <si>
    <t>ผ่องศรี</t>
  </si>
  <si>
    <t>314 ม.4</t>
  </si>
  <si>
    <t>ฟาร์มโคนม (ควบแปลง 01-A-015)</t>
  </si>
  <si>
    <t>นราศักดิ์</t>
  </si>
  <si>
    <t>311 ม.13</t>
  </si>
  <si>
    <t>ฟาร์มโคนม</t>
  </si>
  <si>
    <t>ฟาร์มโคนม (ควบแปลง 01-A-0004)</t>
  </si>
  <si>
    <t>009/001</t>
  </si>
  <si>
    <t>011/001</t>
  </si>
  <si>
    <t>01-C</t>
  </si>
  <si>
    <t>002/002</t>
  </si>
  <si>
    <t>013/001</t>
  </si>
  <si>
    <t>013/002</t>
  </si>
  <si>
    <t>016/001</t>
  </si>
  <si>
    <t>016/002</t>
  </si>
  <si>
    <t>016/003</t>
  </si>
  <si>
    <t>01-D</t>
  </si>
  <si>
    <t>001/001</t>
  </si>
  <si>
    <t>013/003</t>
  </si>
  <si>
    <t>001/002</t>
  </si>
  <si>
    <t>008/001</t>
  </si>
  <si>
    <t>01-H</t>
  </si>
  <si>
    <t>004/001</t>
  </si>
  <si>
    <t>01-I</t>
  </si>
  <si>
    <t>019/001</t>
  </si>
  <si>
    <t>018/001</t>
  </si>
  <si>
    <t>018/002</t>
  </si>
  <si>
    <t>01-K</t>
  </si>
  <si>
    <t>005/001</t>
  </si>
  <si>
    <t>013/004</t>
  </si>
  <si>
    <t>030/001</t>
  </si>
  <si>
    <t>050/001</t>
  </si>
  <si>
    <t>050/002</t>
  </si>
  <si>
    <t>050/003</t>
  </si>
  <si>
    <t>050/004</t>
  </si>
  <si>
    <t>นรินทร์</t>
  </si>
  <si>
    <t>349 ม.13</t>
  </si>
  <si>
    <t>บ้าน+ที่เก็บของ</t>
  </si>
  <si>
    <t>บัวเพชร์</t>
  </si>
  <si>
    <t>ปันผาง</t>
  </si>
  <si>
    <t>212 ม.13</t>
  </si>
  <si>
    <t>ฟาร์มโคนม+ที่เก็บของ</t>
  </si>
  <si>
    <t>เกษม</t>
  </si>
  <si>
    <t>38 ม.4</t>
  </si>
  <si>
    <t>ฟาร์มโคนม+ที่เก็บของ+ที่เก็บฟาง</t>
  </si>
  <si>
    <t>อดุลย์</t>
  </si>
  <si>
    <t>346 ม.13</t>
  </si>
  <si>
    <t>บ้าน+ฟาร์มโคนม</t>
  </si>
  <si>
    <t>มาลี</t>
  </si>
  <si>
    <t>4846III1668-14</t>
  </si>
  <si>
    <t>รุ้งทิพ</t>
  </si>
  <si>
    <t>ใจติขะ</t>
  </si>
  <si>
    <t>162/1 ม.13</t>
  </si>
  <si>
    <t>4846III1666-2</t>
  </si>
  <si>
    <t>เสือน</t>
  </si>
  <si>
    <t>250 ม.13</t>
  </si>
  <si>
    <t>316 ม.13</t>
  </si>
  <si>
    <t>ขรรค์ชัย</t>
  </si>
  <si>
    <t>273 ม.13</t>
  </si>
  <si>
    <t>ขวัญชัย</t>
  </si>
  <si>
    <t>96/2 ม.5</t>
  </si>
  <si>
    <t>ณัฐชยา</t>
  </si>
  <si>
    <t>กอบบุญมา</t>
  </si>
  <si>
    <t>274 ม.13</t>
  </si>
  <si>
    <t>สุธรรม</t>
  </si>
  <si>
    <t>288 ม.13</t>
  </si>
  <si>
    <t>บ้านไม่มีเลขที่+ที่เก็บฟาง+ฟาร์มโคนม</t>
  </si>
  <si>
    <t>ภัสรชล</t>
  </si>
  <si>
    <t>338 ม.13</t>
  </si>
  <si>
    <t>ธนาวัลย์</t>
  </si>
  <si>
    <t>สุดสงค์ศิวัช</t>
  </si>
  <si>
    <t>337 ม.13</t>
  </si>
  <si>
    <t>พุทธชาด</t>
  </si>
  <si>
    <t>230 ม.13</t>
  </si>
  <si>
    <t>ไพลิน</t>
  </si>
  <si>
    <t>277/1 ม.13</t>
  </si>
  <si>
    <t>สุบิน</t>
  </si>
  <si>
    <t>มูลพนัส</t>
  </si>
  <si>
    <t>284 ม.13</t>
  </si>
  <si>
    <t>บ้าน+บ้านไม่มีเลขที่</t>
  </si>
  <si>
    <t>บ้าน+บ้านไม่มีเลขที่+ที่เก็บของ</t>
  </si>
  <si>
    <t>ยอดเพชร</t>
  </si>
  <si>
    <t>บุตรเสน</t>
  </si>
  <si>
    <t>287 ม.13</t>
  </si>
  <si>
    <t>อำไพ</t>
  </si>
  <si>
    <t>312 ม.13</t>
  </si>
  <si>
    <t>ปัน</t>
  </si>
  <si>
    <t>275 ม.13</t>
  </si>
  <si>
    <t>สุจิตรา</t>
  </si>
  <si>
    <t>69/89 ม.6</t>
  </si>
  <si>
    <t>ต.สันผีเสื้อ อ.เมืองเชียงใหม่ จ.เชียงใหม่</t>
  </si>
  <si>
    <t>สายแก้ว</t>
  </si>
  <si>
    <t>เงางาม</t>
  </si>
  <si>
    <t xml:space="preserve">276 ม.13 </t>
  </si>
  <si>
    <t>นัฐพงษ์</t>
  </si>
  <si>
    <t>225 ม.13</t>
  </si>
  <si>
    <t>ผาย</t>
  </si>
  <si>
    <t>ใจมณี</t>
  </si>
  <si>
    <t>283 ม.13</t>
  </si>
  <si>
    <t>ขวัญชนก</t>
  </si>
  <si>
    <t>ไชยมงคล</t>
  </si>
  <si>
    <t xml:space="preserve">279 ม.13 </t>
  </si>
  <si>
    <t>บัวผัน</t>
  </si>
  <si>
    <t>ไชยมงคง</t>
  </si>
  <si>
    <t>279 ม.13</t>
  </si>
  <si>
    <t>พิณนภา</t>
  </si>
  <si>
    <t>ศรียาบ</t>
  </si>
  <si>
    <t>286/2 ม.13</t>
  </si>
  <si>
    <t>นิภา</t>
  </si>
  <si>
    <t>โพธิ์ทอง</t>
  </si>
  <si>
    <t>286/1 ม.13</t>
  </si>
  <si>
    <t>บ้านไม่มีเลขที่+ที่เก็บของ</t>
  </si>
  <si>
    <t>นิภาพร</t>
  </si>
  <si>
    <t>ปาซิอ็อง</t>
  </si>
  <si>
    <t>286 ม.13</t>
  </si>
  <si>
    <t>บ้าน+โรงเลี้ยงกระต่าย</t>
  </si>
  <si>
    <t>ดวงจันทร์</t>
  </si>
  <si>
    <t>277 ม.13</t>
  </si>
  <si>
    <t>บ้าน+ร้านค้า+ตู้เติมเงินออนไลน์</t>
  </si>
  <si>
    <t>ประยูร</t>
  </si>
  <si>
    <t>ยะจันศึก</t>
  </si>
  <si>
    <t>278 ม.13</t>
  </si>
  <si>
    <t>4846III1666</t>
  </si>
  <si>
    <t>อนุชา</t>
  </si>
  <si>
    <t>285 ม.13</t>
  </si>
  <si>
    <t>บ้าน+ที่เก็บของ+โรงบ่มใบยา</t>
  </si>
  <si>
    <t>วรรณภา</t>
  </si>
  <si>
    <t>คำป๊อก</t>
  </si>
  <si>
    <t>155 ม.13</t>
  </si>
  <si>
    <t>โรงเก็บฟาง</t>
  </si>
  <si>
    <t>นันทิชา</t>
  </si>
  <si>
    <t>ชาญ</t>
  </si>
  <si>
    <t>289 ม.13</t>
  </si>
  <si>
    <t>สุพรรณ</t>
  </si>
  <si>
    <t>ไชยวงค์</t>
  </si>
  <si>
    <t>293 ม.13</t>
  </si>
  <si>
    <t>ดี</t>
  </si>
  <si>
    <t>291 ม.13</t>
  </si>
  <si>
    <t>อนันต์</t>
  </si>
  <si>
    <t>ใจเที่ยง</t>
  </si>
  <si>
    <t>179 ม.13</t>
  </si>
  <si>
    <t>4846III1666-3</t>
  </si>
  <si>
    <t>ชนะชัย</t>
  </si>
  <si>
    <t>229 ม.13</t>
  </si>
  <si>
    <t>ฟาร์มโคนม+โรงเก็บฟาง+ที่เก็บของ</t>
  </si>
  <si>
    <t>38/3 ม.4</t>
  </si>
  <si>
    <t>สุพรรณ์</t>
  </si>
  <si>
    <t>292 ม.13</t>
  </si>
  <si>
    <t>โรงงานยาสูบ (กระทรวงการคลัง)</t>
  </si>
  <si>
    <t>222/1 ม.13</t>
  </si>
  <si>
    <t>โรงงานยาสูบ</t>
  </si>
  <si>
    <t>สุขสันต์</t>
  </si>
  <si>
    <t>เลี้ยมชาญชัย</t>
  </si>
  <si>
    <t>222 ม.13</t>
  </si>
  <si>
    <t>4846III1666-4</t>
  </si>
  <si>
    <t>สะอาด</t>
  </si>
  <si>
    <t>310 ม.13</t>
  </si>
  <si>
    <t>ชลธิชา</t>
  </si>
  <si>
    <t>มุ่งตี</t>
  </si>
  <si>
    <t>พรชัย</t>
  </si>
  <si>
    <t>308 ม.13</t>
  </si>
  <si>
    <t>ทองคำ</t>
  </si>
  <si>
    <t>309 ม.13</t>
  </si>
  <si>
    <t>309/1 ม.13</t>
  </si>
  <si>
    <t>เอกชัย</t>
  </si>
  <si>
    <t>บ้าน+อู่ซ่อมรถ</t>
  </si>
  <si>
    <t>โท่น</t>
  </si>
  <si>
    <t>300 ม.13</t>
  </si>
  <si>
    <t>ถนอม</t>
  </si>
  <si>
    <t>352 ม.13</t>
  </si>
  <si>
    <t>บ้าน+ฟาร์มโคนม (ควบแปลง01-G-021)</t>
  </si>
  <si>
    <t>คำปัน</t>
  </si>
  <si>
    <t>บ้าน+ฟาร์มโคนม (ควบแปลง01-G-020)</t>
  </si>
  <si>
    <t>เครือวัลย์</t>
  </si>
  <si>
    <t>204 ม.13</t>
  </si>
  <si>
    <t>เพ็ญศรี</t>
  </si>
  <si>
    <t>306/1 ม.13</t>
  </si>
  <si>
    <t>ฟาร์มโคนม+ที่เก็บฟาง</t>
  </si>
  <si>
    <t>มนัส</t>
  </si>
  <si>
    <t>305 ม.13</t>
  </si>
  <si>
    <t>307 ม.13</t>
  </si>
  <si>
    <t>สายพิณ</t>
  </si>
  <si>
    <t>บ้านไม่มีเลขที่+โกดังเก็บของ</t>
  </si>
  <si>
    <t>ทองศรี</t>
  </si>
  <si>
    <t>กันตีมูล</t>
  </si>
  <si>
    <t>306/2 ม.13</t>
  </si>
  <si>
    <t>ดนัย</t>
  </si>
  <si>
    <t>ไชยชนะ</t>
  </si>
  <si>
    <t>พิณ</t>
  </si>
  <si>
    <t>297 ม.13</t>
  </si>
  <si>
    <t>โรงบ่มใบยา+โรงเก็บฟาง+ฟาร์มโคนม</t>
  </si>
  <si>
    <t>ระบิน</t>
  </si>
  <si>
    <t>บ้าน+ห้องเช่า+โรงรถ</t>
  </si>
  <si>
    <t>บ้านกำลังก่อสร้าง+ที่เก็บของ</t>
  </si>
  <si>
    <t>เกื้อกูล</t>
  </si>
  <si>
    <t>จินดาปุก</t>
  </si>
  <si>
    <t>303/1 ม.13</t>
  </si>
  <si>
    <t>ฉลองฉัตร</t>
  </si>
  <si>
    <t>303 ม.13</t>
  </si>
  <si>
    <t>ลำดวน</t>
  </si>
  <si>
    <t>สิงห์ทอง</t>
  </si>
  <si>
    <t>เฉลิมชัย</t>
  </si>
  <si>
    <t>173 ม.13</t>
  </si>
  <si>
    <t>บ้านเช่า</t>
  </si>
  <si>
    <t>298 ม.13</t>
  </si>
  <si>
    <t>กัญญาณัฎ</t>
  </si>
  <si>
    <t>รักธรรม</t>
  </si>
  <si>
    <t>189 ม.13</t>
  </si>
  <si>
    <t>โรงบ่มใบยา</t>
  </si>
  <si>
    <t>ราณี</t>
  </si>
  <si>
    <t>196/1 ม.13</t>
  </si>
  <si>
    <t>เขียว</t>
  </si>
  <si>
    <t>301 ม.13</t>
  </si>
  <si>
    <t>เกี๋ยง</t>
  </si>
  <si>
    <t>304 ม.13</t>
  </si>
  <si>
    <t>กัลยา</t>
  </si>
  <si>
    <t>151 ม.13</t>
  </si>
  <si>
    <t>โรงรถ+ที่เก็บของ</t>
  </si>
  <si>
    <t>โสภณ</t>
  </si>
  <si>
    <t>พิงคะสัน</t>
  </si>
  <si>
    <t>ดิเรก</t>
  </si>
  <si>
    <t>34/1 ม.8</t>
  </si>
  <si>
    <t>ฟาร์มแพะ</t>
  </si>
  <si>
    <t>336 ม.13</t>
  </si>
  <si>
    <t>ศิริพร</t>
  </si>
  <si>
    <t>นาคนาเกร็ด</t>
  </si>
  <si>
    <t>356 ม.13</t>
  </si>
  <si>
    <t>บ้าน+สถานที่ผลิตอาหารตำบลห้วยยาบ</t>
  </si>
  <si>
    <t>คำ</t>
  </si>
  <si>
    <t>กันทาถึง</t>
  </si>
  <si>
    <t>270 ม.13</t>
  </si>
  <si>
    <t>จุม</t>
  </si>
  <si>
    <t>รวย</t>
  </si>
  <si>
    <t>269 ม.13</t>
  </si>
  <si>
    <t>268 ม.13</t>
  </si>
  <si>
    <t>แสงคำ</t>
  </si>
  <si>
    <t>264 ม.13</t>
  </si>
  <si>
    <t>ยอดเรือน</t>
  </si>
  <si>
    <t>267 ม.13</t>
  </si>
  <si>
    <t>ศรีไพ</t>
  </si>
  <si>
    <t>265 ม.13</t>
  </si>
  <si>
    <t>มิโชด์</t>
  </si>
  <si>
    <t>โรงรถ</t>
  </si>
  <si>
    <t>รัชณี</t>
  </si>
  <si>
    <t>เสถียร</t>
  </si>
  <si>
    <t>มณีวรรณ</t>
  </si>
  <si>
    <t>34 ม.4</t>
  </si>
  <si>
    <t>เส่ง</t>
  </si>
  <si>
    <t>263 ม.13</t>
  </si>
  <si>
    <t>บ้าน+ร้านค้า+โรงรถ+ที่เก็บของ</t>
  </si>
  <si>
    <t>ศักดิ์นรินทร์</t>
  </si>
  <si>
    <t>262 ม.13</t>
  </si>
  <si>
    <t>ธวัชชัย</t>
  </si>
  <si>
    <t>จายะศักดิ์</t>
  </si>
  <si>
    <t>258/1 ม.13</t>
  </si>
  <si>
    <t>ขันคำ</t>
  </si>
  <si>
    <t>258 ม.13</t>
  </si>
  <si>
    <t>257 ม.13</t>
  </si>
  <si>
    <t>ธิดา</t>
  </si>
  <si>
    <t>ปานะเสน</t>
  </si>
  <si>
    <t>259 ม.13</t>
  </si>
  <si>
    <t>ดวงคำ</t>
  </si>
  <si>
    <t>260 ม.13</t>
  </si>
  <si>
    <t>นงรักษ์</t>
  </si>
  <si>
    <t>เผ่า</t>
  </si>
  <si>
    <t xml:space="preserve">255 ม.13 </t>
  </si>
  <si>
    <t>เพ็ญ</t>
  </si>
  <si>
    <t>ฝั้นอ้าย</t>
  </si>
  <si>
    <t>256 ม.13</t>
  </si>
  <si>
    <t>อ้าย</t>
  </si>
  <si>
    <t>จองนาง</t>
  </si>
  <si>
    <t>254 ม.13</t>
  </si>
  <si>
    <t>เตียมตา</t>
  </si>
  <si>
    <t>วิไลพร</t>
  </si>
  <si>
    <t>251 ม.13</t>
  </si>
  <si>
    <t>ชวน</t>
  </si>
  <si>
    <t>253 ม.13</t>
  </si>
  <si>
    <t>รัตน์</t>
  </si>
  <si>
    <t>จุมปา</t>
  </si>
  <si>
    <t>สุทธิพร</t>
  </si>
  <si>
    <t>กัญญาภัทร</t>
  </si>
  <si>
    <t>สุวรรณภัทร</t>
  </si>
  <si>
    <t>358 ม.13</t>
  </si>
  <si>
    <t>สุทัศ</t>
  </si>
  <si>
    <t>106 ม.15</t>
  </si>
  <si>
    <t>ที่เก็บฟาง+ฟาร์มโคนม+ที่เก็บของ</t>
  </si>
  <si>
    <t>นิพิฐ</t>
  </si>
  <si>
    <t>จารุชาต</t>
  </si>
  <si>
    <t>187/2 ม.13</t>
  </si>
  <si>
    <t>4846III1666-7</t>
  </si>
  <si>
    <t>4846III1666-6</t>
  </si>
  <si>
    <t>บ้านห้วยไซพัฒนา</t>
  </si>
  <si>
    <t>ม.13</t>
  </si>
  <si>
    <t>ร้านค้าชุมชน+ศาลาเอนกประสงค์</t>
  </si>
  <si>
    <t>รัตนา</t>
  </si>
  <si>
    <t>พวงจักร์แก้ว</t>
  </si>
  <si>
    <t>187/1 ม.13</t>
  </si>
  <si>
    <t>มลธกัญ</t>
  </si>
  <si>
    <t>355 ม.13</t>
  </si>
  <si>
    <t>สุเทพ</t>
  </si>
  <si>
    <t>161/1 ม.13</t>
  </si>
  <si>
    <t>เพียงใจ</t>
  </si>
  <si>
    <t>โอฬารศิริกุล</t>
  </si>
  <si>
    <t>ต้นไพศาล</t>
  </si>
  <si>
    <t>77/1 ม.15</t>
  </si>
  <si>
    <t>วงค์จันทร์</t>
  </si>
  <si>
    <t>241 ม.13</t>
  </si>
  <si>
    <t>ศิริวรรณ</t>
  </si>
  <si>
    <t>240 ม.13</t>
  </si>
  <si>
    <t>จ่าสิบตรี</t>
  </si>
  <si>
    <t>จักรกฤษณ์</t>
  </si>
  <si>
    <t>สระแก้ว</t>
  </si>
  <si>
    <t>238 ม.13</t>
  </si>
  <si>
    <t>จันทร์สม</t>
  </si>
  <si>
    <t>ศรีสวัสดิ์</t>
  </si>
  <si>
    <t>237 ม.13</t>
  </si>
  <si>
    <t>227 ม.13</t>
  </si>
  <si>
    <t>เนียม</t>
  </si>
  <si>
    <t>วิโรจน์</t>
  </si>
  <si>
    <t>ทัศนีย์</t>
  </si>
  <si>
    <t>214 ม.13</t>
  </si>
  <si>
    <t>บ้าน+ที่เก็บของ(ควบแปลง01-L-038)</t>
  </si>
  <si>
    <t>บ้าน+ที่เก็บของ(ควบแปลง01-L-037)</t>
  </si>
  <si>
    <t>211 ม.13</t>
  </si>
  <si>
    <t>บ้านไม่มีเลขที่+โรงบ่มใบยา</t>
  </si>
  <si>
    <t>ภัชราภรณ์</t>
  </si>
  <si>
    <t>193 ม.13</t>
  </si>
  <si>
    <t>ผ่องใส</t>
  </si>
  <si>
    <t>193/1 ม.13</t>
  </si>
  <si>
    <t>ภานุวัฒน์</t>
  </si>
  <si>
    <t>วิไลวรรณ์</t>
  </si>
  <si>
    <t>228 ม.13</t>
  </si>
  <si>
    <t>บ้าน+ที่เก็บของ+โรงรถ+โรงบ่มใบยา</t>
  </si>
  <si>
    <t>บ้าน+บ้านไม่มีเลขที่+ที่เก็บของ+โรงบ่มใบยา</t>
  </si>
  <si>
    <t>หิรัญญา</t>
  </si>
  <si>
    <t>191 ม.13</t>
  </si>
  <si>
    <t>บ้าน+ที่เก็บของ+ห้องครัว</t>
  </si>
  <si>
    <t>คำใบ</t>
  </si>
  <si>
    <t>233 ม.13</t>
  </si>
  <si>
    <t>52/2 ม.6</t>
  </si>
  <si>
    <t>ต.สระแก้ว อ.เมืองสุพรรณบุรี จ.สุพรรณบุรี</t>
  </si>
  <si>
    <t>231 ม.13</t>
  </si>
  <si>
    <t>ศราวุธ</t>
  </si>
  <si>
    <t>อินทไชย</t>
  </si>
  <si>
    <t>235/1 ม.13</t>
  </si>
  <si>
    <t>บัวผาย</t>
  </si>
  <si>
    <t>209 ม.13</t>
  </si>
  <si>
    <t>นฤมล</t>
  </si>
  <si>
    <t>210 ม.13</t>
  </si>
  <si>
    <t>ณนทนิณ</t>
  </si>
  <si>
    <t>ฮาร์กรีฟส์</t>
  </si>
  <si>
    <t>201 ม.13</t>
  </si>
  <si>
    <t>วสันต์</t>
  </si>
  <si>
    <t>190 ม.13</t>
  </si>
  <si>
    <t>โรจน์</t>
  </si>
  <si>
    <t>235 ม.13</t>
  </si>
  <si>
    <t>ยรรยง</t>
  </si>
  <si>
    <t>ปานะเส็น</t>
  </si>
  <si>
    <t>234 ม.13</t>
  </si>
  <si>
    <t>แวววิมล</t>
  </si>
  <si>
    <t>พงค์ตา</t>
  </si>
  <si>
    <t>207 ม.13</t>
  </si>
  <si>
    <t>205 ม.13</t>
  </si>
  <si>
    <t>ถวิล</t>
  </si>
  <si>
    <t>สมจิตร์</t>
  </si>
  <si>
    <t>อัษฎาวุธ</t>
  </si>
  <si>
    <t>กัลปเพ็ญ</t>
  </si>
  <si>
    <t>203 ม.13</t>
  </si>
  <si>
    <t>กาบแก้ว</t>
  </si>
  <si>
    <t>รังสรรค์</t>
  </si>
  <si>
    <t>188 ม.13</t>
  </si>
  <si>
    <t>บริษัท ปิโตเลียมไทย คอร์ปอเรชั่น จำกัด</t>
  </si>
  <si>
    <t>ออฟฟิศ+ปั๊มน้ำมัน PT</t>
  </si>
  <si>
    <t>ศรีพรรณ</t>
  </si>
  <si>
    <t>กนกวรรณ</t>
  </si>
  <si>
    <t>271 ม.13</t>
  </si>
  <si>
    <t>ที่นา</t>
  </si>
  <si>
    <t>สวนลำไย</t>
  </si>
  <si>
    <t>บ้าน+สวนลำไย</t>
  </si>
  <si>
    <t>ไร่ข้าวโพด</t>
  </si>
  <si>
    <t>ไม่มีแปลงในแผนที่</t>
  </si>
  <si>
    <t>ฟาร์มจิ้งหรีด</t>
  </si>
  <si>
    <t>ที่ว่าง</t>
  </si>
  <si>
    <t>ทางส่วนบุคคล</t>
  </si>
  <si>
    <t>สวนกล้วย</t>
  </si>
  <si>
    <t>ไร่หญ้าแพงโกล่า</t>
  </si>
  <si>
    <t>ไร่หญ้าเนเปีย</t>
  </si>
  <si>
    <t>ประเสริฐ</t>
  </si>
  <si>
    <t>บ้าน+บ้านไม่มีเลขที่+ที่เก็บฟาง</t>
  </si>
  <si>
    <t>020/001</t>
  </si>
  <si>
    <t>บ้าน+ร้านอาหารตามสั่ง+โรงบ่มใบยา</t>
  </si>
  <si>
    <t>บ้าน+ฟาร์มโคนม+ที่เก็บของ</t>
  </si>
  <si>
    <t>บ้าน+บ้านไม่มีเลที่</t>
  </si>
  <si>
    <t>บ้าน+อู่เคาะพ่นสี</t>
  </si>
  <si>
    <t>บ้าน+โรงบ่มใบยา+ฟาร์มโคนม</t>
  </si>
  <si>
    <t>สวนผักสวนครัว</t>
  </si>
  <si>
    <t>ที่นา+สวนลำไย</t>
  </si>
  <si>
    <t>ที่เก็บของ+สวนลำไย</t>
  </si>
  <si>
    <t>สมชาย</t>
  </si>
  <si>
    <t>กองกลม</t>
  </si>
  <si>
    <t>129/1 ม.4</t>
  </si>
  <si>
    <t>ไชยนันตา</t>
  </si>
  <si>
    <t>บ่อปลา+สวนกล้วย</t>
  </si>
  <si>
    <t>จีรพันธ์</t>
  </si>
  <si>
    <t>47 ม.8</t>
  </si>
  <si>
    <t>นิพัทธ์</t>
  </si>
  <si>
    <t>ประดิษฐ</t>
  </si>
  <si>
    <t>48 ม.14</t>
  </si>
  <si>
    <t>ประดิษฐ์</t>
  </si>
  <si>
    <t>ไร่ยาสูบ</t>
  </si>
  <si>
    <t>ชุน</t>
  </si>
  <si>
    <t>บัวรอง</t>
  </si>
  <si>
    <t>ปวีณา</t>
  </si>
  <si>
    <t>23 ม.4</t>
  </si>
  <si>
    <t>อุไร</t>
  </si>
  <si>
    <t>143 ม.13</t>
  </si>
  <si>
    <t>ยงทร</t>
  </si>
  <si>
    <t>อภิวงค์งาม</t>
  </si>
  <si>
    <t>230 ม.2</t>
  </si>
  <si>
    <t>ต.แม่งอน อ.ฝาง จ.เชียงใหม่</t>
  </si>
  <si>
    <t>ทองอินทร์</t>
  </si>
  <si>
    <t>142 ม.13</t>
  </si>
  <si>
    <t>ประไพ</t>
  </si>
  <si>
    <t>22 ม.4</t>
  </si>
  <si>
    <t>สุภา</t>
  </si>
  <si>
    <t>21 ม.4</t>
  </si>
  <si>
    <t>พวงชมพู</t>
  </si>
  <si>
    <t>ธนะสาร</t>
  </si>
  <si>
    <t>295 ม.4</t>
  </si>
  <si>
    <t>สายพิน</t>
  </si>
  <si>
    <t>ทิพาพร</t>
  </si>
  <si>
    <t>48 ม.8</t>
  </si>
  <si>
    <t>บานเย็น</t>
  </si>
  <si>
    <t>39 ม.4</t>
  </si>
  <si>
    <t>ละไม</t>
  </si>
  <si>
    <t>สิทธุบุญ</t>
  </si>
  <si>
    <t>51 ม.8</t>
  </si>
  <si>
    <t>วิภา</t>
  </si>
  <si>
    <t>171 ม.9</t>
  </si>
  <si>
    <t>ทางสาธารณประโยชน์</t>
  </si>
  <si>
    <t>เนตรนภา</t>
  </si>
  <si>
    <t>บัวใย</t>
  </si>
  <si>
    <t>179 ม.9</t>
  </si>
  <si>
    <t>บุญศรี</t>
  </si>
  <si>
    <t>213 ม.13</t>
  </si>
  <si>
    <t>เสาร์แก้ว</t>
  </si>
  <si>
    <t>พรรณี</t>
  </si>
  <si>
    <t>คำใส</t>
  </si>
  <si>
    <t>277 ม.9</t>
  </si>
  <si>
    <t>สกุณา</t>
  </si>
  <si>
    <t>อิ่นแก้ว</t>
  </si>
  <si>
    <t>บัวเรียว</t>
  </si>
  <si>
    <t>152 ม.13</t>
  </si>
  <si>
    <t>กระทรวงการคลัง</t>
  </si>
  <si>
    <t>โต</t>
  </si>
  <si>
    <t>48 ม.4</t>
  </si>
  <si>
    <t>ที่นา+ไร่หญ้าเนเปีย</t>
  </si>
  <si>
    <t>วิจิตร</t>
  </si>
  <si>
    <t>ผัด</t>
  </si>
  <si>
    <t>ไมตรี</t>
  </si>
  <si>
    <t>บ้านไม่มีเลขที่+สวนลำไย</t>
  </si>
  <si>
    <t>กิตติศักดิ์</t>
  </si>
  <si>
    <t>ขวัญเกล้า</t>
  </si>
  <si>
    <t>โอทอง</t>
  </si>
  <si>
    <t>ว่าที่ร้อยตรี</t>
  </si>
  <si>
    <t>พนมพร</t>
  </si>
  <si>
    <t>111 ม.9</t>
  </si>
  <si>
    <t>สวนสัก</t>
  </si>
  <si>
    <t>อินตายวง</t>
  </si>
  <si>
    <t>นันทนา</t>
  </si>
  <si>
    <t>ติ๊บกาศ</t>
  </si>
  <si>
    <t>47 ม.15</t>
  </si>
  <si>
    <t>บุษราภรณ์</t>
  </si>
  <si>
    <t>ทอง</t>
  </si>
  <si>
    <t>218 ม.9</t>
  </si>
  <si>
    <t>สำรวย</t>
  </si>
  <si>
    <t>221 ม.9</t>
  </si>
  <si>
    <t>หมอกเมือง</t>
  </si>
  <si>
    <t>134 ม.9</t>
  </si>
  <si>
    <t>ไกร</t>
  </si>
  <si>
    <t>ที่เก็บฟาง</t>
  </si>
  <si>
    <t>ฟองนวล</t>
  </si>
  <si>
    <t>ประไพศรี</t>
  </si>
  <si>
    <t>สุดยอดประเสริฐ</t>
  </si>
  <si>
    <t>สวนมะม่วง</t>
  </si>
  <si>
    <t>บ้าน+ที่เก็บของ+โรงรถ</t>
  </si>
  <si>
    <t>บ้านไม่มีเลขที่+ฟาร์มไก่</t>
  </si>
  <si>
    <t>ยอดใจ</t>
  </si>
  <si>
    <t>17 ม.9</t>
  </si>
  <si>
    <t>ประวิน</t>
  </si>
  <si>
    <t>57 ม.15</t>
  </si>
  <si>
    <t>ที่เก็บของ+ฟาร์มโคนม</t>
  </si>
  <si>
    <t>222 ม.8</t>
  </si>
  <si>
    <t>จำเรียง</t>
  </si>
  <si>
    <t>จันต๊ะตึง</t>
  </si>
  <si>
    <t>46/1 ม.5</t>
  </si>
  <si>
    <t>ธรรมชาติ</t>
  </si>
  <si>
    <t>159 ม.13</t>
  </si>
  <si>
    <t>คำเอ้ย</t>
  </si>
  <si>
    <t>บ้าน+ฟาร์มโคนม (ควบแปลง 01-H-007)</t>
  </si>
  <si>
    <t>บ้าน+ฟาร์มโคนม (ควบแปลง 01-H-006)</t>
  </si>
  <si>
    <t>พรหมมา</t>
  </si>
  <si>
    <t>ทองปอนด์</t>
  </si>
  <si>
    <t>จันทร์เป็ง</t>
  </si>
  <si>
    <t>อินทร์ปา</t>
  </si>
  <si>
    <t>คงฤทธิ์</t>
  </si>
  <si>
    <t>คำขา</t>
  </si>
  <si>
    <t>171 ม.13</t>
  </si>
  <si>
    <t>ถิรนันท์</t>
  </si>
  <si>
    <t>ศิริเรือง</t>
  </si>
  <si>
    <t>ทำนอง</t>
  </si>
  <si>
    <t>ประทรวงศักดิ์</t>
  </si>
  <si>
    <t>170 ม.13</t>
  </si>
  <si>
    <t>ไพฑูรย์</t>
  </si>
  <si>
    <t>บัวลัย</t>
  </si>
  <si>
    <t>จันพนัส</t>
  </si>
  <si>
    <t>นิพนธ์</t>
  </si>
  <si>
    <t>บุญทอง</t>
  </si>
  <si>
    <t>สารินี</t>
  </si>
  <si>
    <t>จันฟอง</t>
  </si>
  <si>
    <t>กันยารัตน์</t>
  </si>
  <si>
    <t>บุญตันทา</t>
  </si>
  <si>
    <t>ยุพิน</t>
  </si>
  <si>
    <t>กิ่งแก้ว</t>
  </si>
  <si>
    <t>ศรีสังวาลย์</t>
  </si>
  <si>
    <t>26/3 ม.4</t>
  </si>
  <si>
    <t>ต.แม่ทา อ.แม่ออน จ.เชียงใหม่</t>
  </si>
  <si>
    <t>วิวัตน์</t>
  </si>
  <si>
    <t>เพ็ชรี</t>
  </si>
  <si>
    <t>สุวิทย์</t>
  </si>
  <si>
    <t>จันทร</t>
  </si>
  <si>
    <t>สวนมะนาว</t>
  </si>
  <si>
    <t>นวลพรรณ</t>
  </si>
  <si>
    <t>186 ม.13</t>
  </si>
  <si>
    <t>นาคขำ</t>
  </si>
  <si>
    <t>วีรยุทธ</t>
  </si>
  <si>
    <t>เข็มชาติ</t>
  </si>
  <si>
    <t>ชินะใจ</t>
  </si>
  <si>
    <t>เกียรตินภา</t>
  </si>
  <si>
    <t>ไพศาลตันติวงค์</t>
  </si>
  <si>
    <t>6/7 ม.2</t>
  </si>
  <si>
    <t>ต.หนองหอย อ.เมืองเชียงใหม่ จ.เชียงใหม่</t>
  </si>
  <si>
    <t>ณัฐพงษ์</t>
  </si>
  <si>
    <t>บุญไชย</t>
  </si>
  <si>
    <t>46 ม.8</t>
  </si>
  <si>
    <t>215 ม.9</t>
  </si>
  <si>
    <t>ฟาร์มโคนม+โรงเก็บฟาง</t>
  </si>
  <si>
    <t>ที่เก็บของ+ไม่มีเลขที่+กำลังก่อสร้าง</t>
  </si>
  <si>
    <t>สวนดอกไม้</t>
  </si>
  <si>
    <t>ฟาร์มโคนม+โรงบ่มใบยา+ไม่มีเลขที่</t>
  </si>
  <si>
    <t>ไม่มีเลขที่+โรงเก็บฟาง+ฟาร์มโคนม</t>
  </si>
  <si>
    <t>บ้าน+โรงเก็บฟาง</t>
  </si>
  <si>
    <t>ที่เก็บของ+โรงบ่มใบยา(ควบแปลง03-E-015/001)</t>
  </si>
  <si>
    <t>สวนผสม</t>
  </si>
  <si>
    <t>บ้าน+บ้านไม่มีเลขที่+ร้านขายกาแฟ</t>
  </si>
  <si>
    <t>บ้าน+ห้องครัว</t>
  </si>
  <si>
    <t>024/002</t>
  </si>
  <si>
    <t>บ้าน+บ้านไม่มีเลขที่+โรงรถ</t>
  </si>
  <si>
    <t>บ้าน+ที่เก็บของ+บ้านไม่มีเลขที่</t>
  </si>
  <si>
    <t>บ้าน+ร้านขายอุปกรณ์ปะปา</t>
  </si>
  <si>
    <t>โรงบ่มใยบา+ที่เก็บของ</t>
  </si>
  <si>
    <t>ที่เก็บของ+โรงรถ</t>
  </si>
  <si>
    <t>บ้าน+โรงเก็บฟาง(03-E-049)</t>
  </si>
  <si>
    <t>บ้าน+โรงเก็บฟาง(03-E-048)</t>
  </si>
  <si>
    <t>บ้าน+โรงรถ(03-E-054)</t>
  </si>
  <si>
    <t>บ้าน+โรงรถ(03-E-053)</t>
  </si>
  <si>
    <t>ฟาร์มโคนม+ที่เก็บฟาง+บ้านไม่มีเลขที่</t>
  </si>
  <si>
    <t>โรงเก็บฟาง+ที่เก็บของ</t>
  </si>
  <si>
    <t>บ้าน+บ้านกำลังก่อสร้าง+ห้องครัว</t>
  </si>
  <si>
    <t>บ้านไม่มีเลขที่+ไร่หญ้าแพงโกล่า</t>
  </si>
  <si>
    <t>ฟาร์มโคนม (ควบแปลง03-G-002/002)</t>
  </si>
  <si>
    <t>ฟาร์มโคนม (ควบแปลง03-G-002/001)</t>
  </si>
  <si>
    <t>บ้านไม่มีเลขที่+ฟาร์มโคนม+ที่เก็บของ</t>
  </si>
  <si>
    <t>บ้านไม่มีเลขที่+ฟาร์มโคนม</t>
  </si>
  <si>
    <t>ที่เก็บฟาง+ไร่หญ้าแพงโกล่า</t>
  </si>
  <si>
    <t>ลานตากมูลสัตว์</t>
  </si>
  <si>
    <t>บ้านไม่มีเลขที่+ฟาร์มโคนม+ที่เก็บฟาง</t>
  </si>
  <si>
    <t>บ้านกำลังก่อสร้าง+ฟาร์มโคนม</t>
  </si>
  <si>
    <t>บ้านไม่มีเลขที+ฟาร์มแพะ</t>
  </si>
  <si>
    <t>บ้าน (ควบแปลง03-I-003)</t>
  </si>
  <si>
    <t>บ้าน+โรงบ่มใบยา+โรงรถ</t>
  </si>
  <si>
    <t>บ้าน+ร้านค้า</t>
  </si>
  <si>
    <t>บ้าน+บ้านไม่มีเลขที่+ปั๊มน้ำมันหลอด</t>
  </si>
  <si>
    <t>บ้าน+บ้านกำลังก่อสร้าง</t>
  </si>
  <si>
    <t>บ้าน (ควบแปลง03-I-018)</t>
  </si>
  <si>
    <t>บ้าน (ควบแปลง03-I-017)</t>
  </si>
  <si>
    <t>ฟาร์มโคนม+โนงเก็บฟาง</t>
  </si>
  <si>
    <t>บ้าน+โรงรถ+ที่เก็บของ+ห้องครัว</t>
  </si>
  <si>
    <t>กองทุนของแผ่นดิน</t>
  </si>
  <si>
    <t>กองทุนหมู่บ้านห้วยไซเหนือ</t>
  </si>
  <si>
    <t>ศาลาหมู่บ้าน</t>
  </si>
  <si>
    <t>034/001</t>
  </si>
  <si>
    <t>บ้าน (ควบแปลง03-I-035)</t>
  </si>
  <si>
    <t>บ้าน (ควบแปลง03-I-034/001)</t>
  </si>
  <si>
    <t>040/001</t>
  </si>
  <si>
    <t>บ้าน+ตลาด</t>
  </si>
  <si>
    <t>บ้าน (ควบแปลง03-I-062)</t>
  </si>
  <si>
    <t>บ้าน (ควบแปลง03-I-061)</t>
  </si>
  <si>
    <t>วัดศรีชัยชุม</t>
  </si>
  <si>
    <t>อู่ซ่อมรถ</t>
  </si>
  <si>
    <t>โรงรถ+โรงบ่มใบยา</t>
  </si>
  <si>
    <t>บ้าน+ทีเก็บของ</t>
  </si>
  <si>
    <t>ฟาร์มโคนม (ควบแปลง03-J-030)</t>
  </si>
  <si>
    <t>ฟาร์มโคนม (ควบแปลง03-J-029)</t>
  </si>
  <si>
    <t>ฟาร์มโคนม+บ้านไม่มีเลขที่</t>
  </si>
  <si>
    <t>บ้าน+โรงรถ+ที่เก็บของ</t>
  </si>
  <si>
    <t>บ้าน+ฟาร์มโคนม(ควบแปลง03-K-012/001)</t>
  </si>
  <si>
    <t>บ้าน+ฟาร์มโคนม(ควบแปลง03-K-011)</t>
  </si>
  <si>
    <t>ฟาร์มโคนม(ควบแปลง03-K-016)</t>
  </si>
  <si>
    <t>ฟาร์มโคนม(ควบแปลง03-K-015)</t>
  </si>
  <si>
    <t>ที่เก็บฟาง+ฟาร์มโคนม</t>
  </si>
  <si>
    <t>บ้านกำลังก่อสร้าง</t>
  </si>
  <si>
    <t>บ้าน+โรงรถ(ควบแปลง03-K-022)</t>
  </si>
  <si>
    <t>บ้าน+โรงรถ(ควบแปลง03-K-021)</t>
  </si>
  <si>
    <t>ประปาหมู่บ้าน</t>
  </si>
  <si>
    <t>ฟาร์มโคนม+สวนลำไย</t>
  </si>
  <si>
    <t>เล้าไก่ (ควบแปลง03-M-006/003)</t>
  </si>
  <si>
    <t>บ้าน (ควบแปลง03-M-011)</t>
  </si>
  <si>
    <t>บ้าน (ควบแปลง03-M-010)</t>
  </si>
  <si>
    <t>บ้าน+โรรถ</t>
  </si>
  <si>
    <t>บ้าน (ควบแปลง03-M-018)</t>
  </si>
  <si>
    <t>บ้าน (ควบแปลง03-M-017)</t>
  </si>
  <si>
    <t>บ้าน+ร้านกาแฟ</t>
  </si>
  <si>
    <t>บ้าน+ร้านค้า+ร้านก๋วยเตี๋ยว</t>
  </si>
  <si>
    <t>บ้าน+โรงสีข้าว</t>
  </si>
  <si>
    <t>ห้องครัว</t>
  </si>
  <si>
    <t>บ้าน (ควบแปลง03-M-061)</t>
  </si>
  <si>
    <t>บ้าน (ควบแปลง03-M-060)</t>
  </si>
  <si>
    <t>โรงจอดรถ</t>
  </si>
  <si>
    <t>ที่เก็บของ+ไร่หญ้าแพงโกล่า</t>
  </si>
  <si>
    <t>ฟาร์มโคนม(ควบแปลง03-N-042)</t>
  </si>
  <si>
    <t>ฟาร์มโคนม(ควบแปลง03-N-028)</t>
  </si>
  <si>
    <t>บ้าน+เครื่องซักผ้าหยอดเหรียญ</t>
  </si>
  <si>
    <t>100</t>
  </si>
  <si>
    <t>101</t>
  </si>
  <si>
    <t>102</t>
  </si>
  <si>
    <t>103</t>
  </si>
  <si>
    <t>104</t>
  </si>
  <si>
    <t>105</t>
  </si>
  <si>
    <t>106</t>
  </si>
  <si>
    <t>002/003</t>
  </si>
  <si>
    <t>027/001</t>
  </si>
  <si>
    <t>033/001</t>
  </si>
  <si>
    <t>บ้าน+ร้านขายโทรศัพท์มือถือ</t>
  </si>
  <si>
    <t>บ้าน(ควบแปลง03-O-023)</t>
  </si>
  <si>
    <t>บ้าน(ควบแปลง03-O-022)</t>
  </si>
  <si>
    <t>ห้องเช่า</t>
  </si>
  <si>
    <t>เสาส่งสัญญาณโทรศัพท์ทรู</t>
  </si>
  <si>
    <t>บ้าน(ควบแปลง03-O-038)</t>
  </si>
  <si>
    <t>บ้าน(ควบแปลง03-O-038/001)</t>
  </si>
  <si>
    <t>ศูนย์การเรียนรู้ชุมชน</t>
  </si>
  <si>
    <t>โรงบ่มใบยา (ควบแปง03-O-051)</t>
  </si>
  <si>
    <t>บ้าน+บ้านไม่มีเลขที่+โรรงรถ</t>
  </si>
  <si>
    <t>ที่เก็บของ+สวนผสม</t>
  </si>
  <si>
    <t>บ้าน (03-O-097)</t>
  </si>
  <si>
    <t>บ้าน (03-O-095)</t>
  </si>
  <si>
    <t>บ้าน+ร้านขายขนมจีน</t>
  </si>
  <si>
    <t>โรงบ่มใบยา+ที่เก็บของ</t>
  </si>
  <si>
    <t>บ้าน+ห้องครัว+สวนลำไย</t>
  </si>
  <si>
    <t>บ้าน+ที่นา</t>
  </si>
  <si>
    <t>บ้าน+ที่เก็บของ+ที่นา</t>
  </si>
  <si>
    <t>ฟาร์มโคนม+ไร่หญ้าแพงโกล่า</t>
  </si>
  <si>
    <t>ฟาร์โคนม+ที่เก็บของ</t>
  </si>
  <si>
    <t>หมูกระจกโคราช</t>
  </si>
  <si>
    <t>บ้านไม่มีเลขที่+สวนมะม่วง</t>
  </si>
  <si>
    <t>โรงงานชุบโคเมี่ยม</t>
  </si>
  <si>
    <t>ไร่พริก</t>
  </si>
  <si>
    <t>บ้าน+ร้านกรีนเฮ้าส์ป่าตึง</t>
  </si>
  <si>
    <t>บ้าน+โรงรถ+ร้านฮิมคลอง</t>
  </si>
  <si>
    <t>คอกวัว</t>
  </si>
  <si>
    <t>บ้านไมมีเลขที่</t>
  </si>
  <si>
    <t>โรงรถ+หอพัก</t>
  </si>
  <si>
    <t>บ้าน+ห้องครัว+ที่เก็บของ</t>
  </si>
  <si>
    <t>บ้าน+บ้านไม่มีเลขที่+ห้องครัว</t>
  </si>
  <si>
    <t>บ้านพัก+โรงรถ</t>
  </si>
  <si>
    <t>ศาลานั่งเล่น</t>
  </si>
  <si>
    <t>บ้าน (ควบแปลง05-A-042)</t>
  </si>
  <si>
    <t>บ้าน+โรงรถ+ร้านค้า</t>
  </si>
  <si>
    <t>บ้าน+ร้านค้า+กำลังกอสร้าง</t>
  </si>
  <si>
    <t>บ้านไม่มีเลขที่+คอกวัว</t>
  </si>
  <si>
    <t>บ้าน+โรงสีข้าว+ที่เก็บของ</t>
  </si>
  <si>
    <t>ฟาร์มไก่</t>
  </si>
  <si>
    <t>บ้าน (ควบแปลง05-B-026)</t>
  </si>
  <si>
    <t>บ้าน (ควบแปลง05-B-025)</t>
  </si>
  <si>
    <t>บ้าน (ควบแปลง05-B-049)</t>
  </si>
  <si>
    <t>บ้าน (ควบแปลง05-B-048)</t>
  </si>
  <si>
    <t>บ้าน+บ้านกำลังกอสร้าง</t>
  </si>
  <si>
    <t>บ้าน+โรงเก็บฟาง+ไม่มีเลขที่</t>
  </si>
  <si>
    <t>บ้าน+คอกวัว</t>
  </si>
  <si>
    <t>บ้าน+โรงเก็บไม้</t>
  </si>
  <si>
    <t>บ้าน+บ้านไมมีเลขที่+โรงบ่มใบยา</t>
  </si>
  <si>
    <t>บ้าน+บ้านกำลังก่อสร้าง+บ้านไม่มีเลขที่</t>
  </si>
  <si>
    <t>บ้าน+ร้านสักลาย</t>
  </si>
  <si>
    <t>บ้าน+ร้านซ่อมรถ</t>
  </si>
  <si>
    <t>โรงบ่มใบยา+โกดังเก็บของ</t>
  </si>
  <si>
    <t>บ้าน+บ้านไมมีเลขที่</t>
  </si>
  <si>
    <t>บ้าน+ร้านก๋วยเตี๋ยว</t>
  </si>
  <si>
    <t>ปั๊มน้ำมัน+ร้านค้า+บ้านไม่มีเลขที่</t>
  </si>
  <si>
    <t>วัดป่าตึง</t>
  </si>
  <si>
    <t>ที่ทำการกองทุนหมู่บ้าน</t>
  </si>
  <si>
    <t>บ้าน+ร้านเสริมสวย</t>
  </si>
  <si>
    <t>บ้าน+โรงบ่มใบยา+ที่เก็บของ</t>
  </si>
  <si>
    <t>ห้องพักคนงาน</t>
  </si>
  <si>
    <t>บ้าน(ควบแปลง05-G-065/001)</t>
  </si>
  <si>
    <t>บ้าน(ควบแปลง05-G-065)</t>
  </si>
  <si>
    <t>สิทธิ์</t>
  </si>
  <si>
    <t>บ้านไม่มีเลขที่+กำลังก่อสร้าง</t>
  </si>
  <si>
    <t>บ้าน(ควบแปลง05-K-003/004)</t>
  </si>
  <si>
    <t>บ้าน(ควบแปลง05-K-003/003)</t>
  </si>
  <si>
    <t>บ้าน+บ้านไม่มีเลขที่+ร้านค้า</t>
  </si>
  <si>
    <t>บ้าน(ควบแปลง05-K-007/004)</t>
  </si>
  <si>
    <t>บ้าน(ควบแปลง05-K-007/003)</t>
  </si>
  <si>
    <t>บ้าน+ห้องเช่า</t>
  </si>
  <si>
    <t>บ้าน+ร้านตัดผม</t>
  </si>
  <si>
    <t>บ้าน(ควบแปลง05-P-014/006)</t>
  </si>
  <si>
    <t>บ้าน(ควบแปลง05-P-014/005)</t>
  </si>
  <si>
    <t>บ้าน+ร้านค้าชุมชน</t>
  </si>
  <si>
    <t>ห้องครัว+อู่ซ่อมรถ</t>
  </si>
  <si>
    <t>บ้าน+ออฟฟิศ</t>
  </si>
  <si>
    <t>040/002</t>
  </si>
  <si>
    <t>040/003</t>
  </si>
  <si>
    <t>52195</t>
  </si>
  <si>
    <t>บ้าน+บ้านเช่า</t>
  </si>
  <si>
    <t>หอพัก+ตู้เติมน้ำมนหยอดเหรียญ</t>
  </si>
  <si>
    <t>บ้าน+ไม่มีเลขที่</t>
  </si>
  <si>
    <t>บ้าน+บ้านไม่มีเลขที</t>
  </si>
  <si>
    <t>ที่เก็บฟาง(ควบแปลง05-V-001)</t>
  </si>
  <si>
    <t>ที่เก็บฟาง(ควบแปลง05-V-004)</t>
  </si>
  <si>
    <t>บ้าน(ควบแปลง04-A-008/019,04-A-008/021 )</t>
  </si>
  <si>
    <t>บ้าน(ควบแปลง04-A-008/010,04-A-008/021 )</t>
  </si>
  <si>
    <t>บ้าน(ควบแปลง04-A-008/010,04A-008/019)</t>
  </si>
  <si>
    <t>สนามกอล์ฟ</t>
  </si>
  <si>
    <t>สนามกอล์ฟ+สระน้ำ</t>
  </si>
  <si>
    <t>สนามกอล์ฟ(ควบแปลง 04-C-001,04-C-002)</t>
  </si>
  <si>
    <t>สนามกอล์ฟ(ควบแปลง 04-G-001)</t>
  </si>
  <si>
    <t>สวนมะม่าง</t>
  </si>
  <si>
    <t>ฟาร์มโคนม(ควบแปลง04-F-012/001)</t>
  </si>
  <si>
    <t>ฟาร์มโคนม(ควบแปลง04-F-012)</t>
  </si>
  <si>
    <t>สนามกอล์ฟ (ควบแปลง04-E-002)</t>
  </si>
  <si>
    <t>สระน้ำ</t>
  </si>
  <si>
    <t>สนามฟุตบอล+สนามกอล์ฟ</t>
  </si>
  <si>
    <t>สวนมะพร้าว</t>
  </si>
  <si>
    <t>บ้าน+โรงอัดบล็อค</t>
  </si>
  <si>
    <t>บ้าน+ที่เก็บฟาง</t>
  </si>
  <si>
    <t>ฟาร์มโคนม(ควบแปลง07-A-006/001)</t>
  </si>
  <si>
    <t>ฟาร์มโคนม(ควบแปลง07-A-008)</t>
  </si>
  <si>
    <t>ฟาร์มโคนม(ควบแปลง07-A-007)</t>
  </si>
  <si>
    <t>ฟาร์มโคนม(ควบแปลง07-B-002)</t>
  </si>
  <si>
    <t>ฟาร์มโคนม(ควบแปลง07-B-001)</t>
  </si>
  <si>
    <t>บ้านไมมีเลขที่+ฟาร์มโคนม</t>
  </si>
  <si>
    <t>หอพัก+ฟาร์มโคนม</t>
  </si>
  <si>
    <t>สถานพยาบาลสัตว์</t>
  </si>
  <si>
    <t>ฟาร์มโคนม(ควบแปลง07-F-006)</t>
  </si>
  <si>
    <t>ฟาร์มโคนม(ควบแปลง07-F-001)</t>
  </si>
  <si>
    <t>บ้าน+ฟาร์มไก่เก่า</t>
  </si>
  <si>
    <t>คีออสC+สนามกอล์ฟ</t>
  </si>
  <si>
    <t>โรงปั๊มน้ำ+สระน้ำ</t>
  </si>
  <si>
    <t>ที่เก็บของ+โรงบ่มใบยาสูบ</t>
  </si>
  <si>
    <t>บ้าน+โณงรถ</t>
  </si>
  <si>
    <t>บ้าน+เล้าไก่</t>
  </si>
  <si>
    <t>บ้าน(ควบแปลง07-M-017)</t>
  </si>
  <si>
    <t>บ้าน(ควบแปลง07-M-017/001)</t>
  </si>
  <si>
    <t>บ้านพัก+ที่เก็บของ</t>
  </si>
  <si>
    <t>บ้าน(ควบแปลง07-Q-004/001,004/003)</t>
  </si>
  <si>
    <t>บ้าน(ควบแปลง07-Q-009/003)</t>
  </si>
  <si>
    <t>เสาส่งสัญญาณ ทีโอที</t>
  </si>
  <si>
    <t>วัดสันต้นม่วง</t>
  </si>
  <si>
    <t>บ้านพักคนงาน</t>
  </si>
  <si>
    <t>ห้องเช่า+ไร่ยาสูบ</t>
  </si>
  <si>
    <t>วัดศรีโตน</t>
  </si>
  <si>
    <t>บ้าน+ปั๊มน้ำมัน</t>
  </si>
  <si>
    <t>10537</t>
  </si>
  <si>
    <t>บ้าน+ร้านขายปุ๋ย</t>
  </si>
  <si>
    <t>020/003</t>
  </si>
  <si>
    <t>024/01</t>
  </si>
  <si>
    <t>027/004</t>
  </si>
  <si>
    <t>บ้าน+ร้านค้า+โรงไม้เก่า</t>
  </si>
  <si>
    <t>033/002</t>
  </si>
  <si>
    <t>033/003</t>
  </si>
  <si>
    <t>ร้านขายอุปกรณ์ก่อสร้าง</t>
  </si>
  <si>
    <t>034/002</t>
  </si>
  <si>
    <t>036/002</t>
  </si>
  <si>
    <t>โรงเก็บไม้(ควบแปลง 08-N-040/003 ,08-N-040/004)</t>
  </si>
  <si>
    <t>โรงเก็บไม้(ควบแปลง 08-N-040/001 ,08-N-040/004)</t>
  </si>
  <si>
    <t>040/004</t>
  </si>
  <si>
    <t>โรงเก็บไม้(ควบแปลง 08-N-040/001,08-N-040/003)</t>
  </si>
  <si>
    <t>บ้าน(ควบแปลง 08-O-005)</t>
  </si>
  <si>
    <t>บ้าน+โรงรถ(ควบแปลง 08-O-004)</t>
  </si>
  <si>
    <t>โรงเก็บไม้</t>
  </si>
  <si>
    <t>ฟาร์มโคนม+ไร่หญ้าเนเปีย</t>
  </si>
  <si>
    <t xml:space="preserve">ฟาร์มโคนม </t>
  </si>
  <si>
    <t>บ้าน+ไร่หญ้าเนเปีย</t>
  </si>
  <si>
    <t>บ้าน+ฟาร์มสุกร</t>
  </si>
  <si>
    <t>บ้านควบแปลง021</t>
  </si>
  <si>
    <t>บ้านควบแปลง018</t>
  </si>
  <si>
    <t>บ้านไม่มีเลขที่+โรงรถ</t>
  </si>
  <si>
    <t>บ้าน+ร้านค้า ควบแปลง050/001</t>
  </si>
  <si>
    <t>บ้าน+ร้านค้า ควบแปลง050</t>
  </si>
  <si>
    <t>671</t>
  </si>
  <si>
    <t>เล้าไก่</t>
  </si>
  <si>
    <t>บ้าน ควบแปลง079</t>
  </si>
  <si>
    <t>บ้าน ควบแปลง078</t>
  </si>
  <si>
    <t xml:space="preserve">บ้าน </t>
  </si>
  <si>
    <t>ฟาร์มสุกร</t>
  </si>
  <si>
    <t>บ้านควบแปลง017</t>
  </si>
  <si>
    <t>บ้านควบแปลง016</t>
  </si>
  <si>
    <t>บ้าน+โรงทำเฟอร์นิเจอร์</t>
  </si>
  <si>
    <t>บ้านควบแปลง057</t>
  </si>
  <si>
    <t>บ้านควบแปลง056</t>
  </si>
  <si>
    <t>วัดห้วยไซใต้</t>
  </si>
  <si>
    <t>ปั๊มน้ำมัน</t>
  </si>
  <si>
    <t>บ่อเลี้ยงกุ้ง+สวนลำไย</t>
  </si>
  <si>
    <t>บ้าน+ร้านขายแบตเตอรี่</t>
  </si>
  <si>
    <t>บ้านควบแปลง002</t>
  </si>
  <si>
    <t>ร้านอำไพการเกษตร ควบแปลง 004,005</t>
  </si>
  <si>
    <t>ร้านอำไพการเกษตร ควบแปลง 003,005</t>
  </si>
  <si>
    <t>ร้านอำไพการเกษตร ควบแปลง 003,004</t>
  </si>
  <si>
    <t>โกดังเก็บของ</t>
  </si>
  <si>
    <t>ฟาร์มโคขาว</t>
  </si>
  <si>
    <t>สถานตรวจสภาพรถ</t>
  </si>
  <si>
    <t>บ้าน+โรงรถ+โรงบ่มใบยา</t>
  </si>
  <si>
    <t>ไร่แตงโม</t>
  </si>
  <si>
    <t>ทางสาธารณประโชน์</t>
  </si>
  <si>
    <t>ที่นา+ไร่แตงกวา</t>
  </si>
  <si>
    <t>บ้าน+ที่เก็บของ+ฟาร์มไก่</t>
  </si>
  <si>
    <t>862</t>
  </si>
  <si>
    <t>7</t>
  </si>
  <si>
    <t>96.5</t>
  </si>
  <si>
    <t>ไร่บวบ</t>
  </si>
  <si>
    <t>ไร่บวบเหลี่ยม</t>
  </si>
  <si>
    <t>บ้าน+ฟาร์มโคนม+โรงบ่มใบยา</t>
  </si>
  <si>
    <t>ไร่แตงกวา</t>
  </si>
  <si>
    <t>ไร่มะเขือ</t>
  </si>
  <si>
    <t>ไร่กะหล่ำปลี</t>
  </si>
  <si>
    <t>สวนชะอม</t>
  </si>
  <si>
    <t>บ้าน+โรงรถ+ห้องครัว+โรงบ่มใบยา</t>
  </si>
  <si>
    <t>บ้าน+ที่เก็บของ+ร้านขายก๋วยเตี๋ยว</t>
  </si>
  <si>
    <t>บ้าน(ควบแปลง02-G-024)</t>
  </si>
  <si>
    <t>บ้าน(ควบแปลง02-G-023/002)</t>
  </si>
  <si>
    <t>บ้าน+ร้านค้า+ที่เก็บของ</t>
  </si>
  <si>
    <t>กำลังก่อสร้าง</t>
  </si>
  <si>
    <t>บ้าน+ร้านขายก๋วยเตี๋ยว</t>
  </si>
  <si>
    <t>บ้าน+ร้านค้า+ห้องเช่า</t>
  </si>
  <si>
    <t>บ้าน+ที่เก็บของ+ฟาร์มโคนม</t>
  </si>
  <si>
    <t>ฟาร์มโคนม(ควบแปลง 02-G-094/001)</t>
  </si>
  <si>
    <t>ฟาร์มโคนม(ควบแปลง02-G-094)</t>
  </si>
  <si>
    <t>บ้าน(ควบแปลง 02-G-095/001)</t>
  </si>
  <si>
    <t>ฟาร์มโคนม(ควบแปลง02-G-099,02-G100,02-G-105)</t>
  </si>
  <si>
    <t>ฟาร์มโคนม(ควบแปลง02-G-098,100,105)</t>
  </si>
  <si>
    <t>ฟาร์มโคนม(ควบแปลง02-G-098,099,105)</t>
  </si>
  <si>
    <t>บ้านไม่มีเลขที่(ควบแปลง02-G-101/002)</t>
  </si>
  <si>
    <t>บ้าน(ควบแปลง02-G-110,02-G-111)</t>
  </si>
  <si>
    <t>บ้าน+ร้านค้า+ห้องเช่า+ร้านขายหมู</t>
  </si>
  <si>
    <t>ฟาร์มโคนม(ควบแปลง02-G-098,02-G-099,02-G-100)</t>
  </si>
  <si>
    <t>107</t>
  </si>
  <si>
    <t>108</t>
  </si>
  <si>
    <t>ศาลาประชารวมใจครูบาทันใจอุปถัมภ์</t>
  </si>
  <si>
    <t>109</t>
  </si>
  <si>
    <t>โรงพยาบส่งเสริมสุขภาพตำบาลห้วยไซ</t>
  </si>
  <si>
    <t>110</t>
  </si>
  <si>
    <t>บ้าน(ควบแปลง 02-G-102,02-G-111)</t>
  </si>
  <si>
    <t>111</t>
  </si>
  <si>
    <t>บ้าน(ควบแปลง 02-G-102,02-G-110)</t>
  </si>
  <si>
    <t>สวนส้มโอ</t>
  </si>
  <si>
    <t>ศาลาหมู่บ้านห้วยไซ</t>
  </si>
  <si>
    <t>บ้าน+โรงรถ+ที่เก็บของ+โรงบ่มใบยา</t>
  </si>
  <si>
    <t>สนามชนไก่บ้านห้วยไซ</t>
  </si>
  <si>
    <t>บ้าน(ควบแปลง 02-I-023)</t>
  </si>
  <si>
    <t>บ้าน(ควบแปลง 02-I-022)</t>
  </si>
  <si>
    <t>บ้าน+ห้องเช่า+ที่เก็บของ</t>
  </si>
  <si>
    <t>โรงรถ+ที่เก็บฟาง</t>
  </si>
  <si>
    <t>บ้าน+ร้านครัวเรือน</t>
  </si>
  <si>
    <t xml:space="preserve">โรงรถ </t>
  </si>
  <si>
    <t>บ้าน+ร้านขายวัสดุก่อสร้าง</t>
  </si>
  <si>
    <t>บ้าน+โรงกลึงห้วยไซ</t>
  </si>
  <si>
    <t>บ้าน+ร้านขายข้าวสาร</t>
  </si>
  <si>
    <t>บ้าน+โกดังเก็บของ ควบแปลง028</t>
  </si>
  <si>
    <t>บ้าน+โกดังเก็บของ ควบแปลง027</t>
  </si>
  <si>
    <t>ที่นั่งดื่มกาแฟ+ไร่พริก</t>
  </si>
  <si>
    <t>บ้าน+ไร่ข้าวโพด</t>
  </si>
  <si>
    <t>บ้านไม่มีเลขที่(ควบแปลง 02-O-007)</t>
  </si>
  <si>
    <t>บ้านไม่มีเลขที่(ควบแปลง 02-O-006)</t>
  </si>
  <si>
    <t>ร้านขายกาแฟ</t>
  </si>
  <si>
    <t>ฟาร์มโคนม ควบแปลง 020</t>
  </si>
  <si>
    <t>ฟาร์มโคนม ควบแปลง 019</t>
  </si>
  <si>
    <t>บ้าน+โรงเย็บผ้า</t>
  </si>
  <si>
    <t>หอพัก</t>
  </si>
  <si>
    <t>บ้านร้างไม่สามารถติดต่อใครได้</t>
  </si>
  <si>
    <t>ฟาร์มไก่+ที่เก็บของ</t>
  </si>
  <si>
    <t>ร้านค้า+กำลังก่อสร้าง</t>
  </si>
  <si>
    <t>บ้านไม่สามารถติดต่อใครได้</t>
  </si>
  <si>
    <t>ที่เก็บของ+โรงบ่มใบยา</t>
  </si>
  <si>
    <t>บ้านไม่มีลขที่</t>
  </si>
  <si>
    <t>บ้าน ไมสามารถติดต่อเจ้าของได้</t>
  </si>
  <si>
    <t>ที่เก็บของ ไมสามารถติดต่อเจ้าของได้</t>
  </si>
  <si>
    <t>ฟาร์มโคนมยกเลิกกิจการ</t>
  </si>
  <si>
    <t>ที่เก็บของไม่สามารถติดต่อเจ้าองได้</t>
  </si>
  <si>
    <t>กำลังก่อสร้างไม่สามารถติดต่อเจ้าของได้</t>
  </si>
  <si>
    <t>บ้านไม่สามารถติดต่อเจ้าของได้</t>
  </si>
  <si>
    <t>บ้านไมมีเลขที่+ร้านขายส้มตำ</t>
  </si>
  <si>
    <t>บ้านร้างไม่สามารถติดต่อเจ้าของได้</t>
  </si>
  <si>
    <t>บ้าน+ร้านขายโทรศัพท์</t>
  </si>
  <si>
    <t>บ้านกำลังก่อสร้าง(ควบแปลง05-F003/004)</t>
  </si>
  <si>
    <t>บ้านกำลังก่อสร้าง(ควบแปลง05-F003/003)</t>
  </si>
  <si>
    <t>45763</t>
  </si>
  <si>
    <t>บ้านเช่า (ควบแปลง03-I-066)</t>
  </si>
  <si>
    <t>แขวงสามเสนใน เขตพญาไท จ.กรุงเทพฯ</t>
  </si>
  <si>
    <t>ณ ถลาง</t>
  </si>
  <si>
    <t xml:space="preserve">บ้านไม่มีเลขที่ </t>
  </si>
  <si>
    <t>บ้าน+โรงรถ+ที่เก็บฟาง</t>
  </si>
  <si>
    <t>โรงเก็บมูลสัตว์</t>
  </si>
  <si>
    <t>82</t>
  </si>
  <si>
    <t>83</t>
  </si>
  <si>
    <t>แบบบัญชีรายการที่ดินและสิ่งปลูกสร้าง</t>
  </si>
  <si>
    <t>องค์การบริหารส่วนตำบลห้วยยาบ</t>
  </si>
  <si>
    <t>ที่</t>
  </si>
  <si>
    <t>ประเภท</t>
  </si>
  <si>
    <t>เลขที่</t>
  </si>
  <si>
    <t>เอกสาร</t>
  </si>
  <si>
    <t>สถานที่ตั้ง</t>
  </si>
  <si>
    <t>(หมู่ที่/ชุมชน,</t>
  </si>
  <si>
    <t>ตำบล)</t>
  </si>
  <si>
    <t>ประกอบ</t>
  </si>
  <si>
    <t>อยู๋อาศัย</t>
  </si>
  <si>
    <t xml:space="preserve">อื่น ๆ </t>
  </si>
  <si>
    <t>ว่างเปล่า/</t>
  </si>
  <si>
    <t>เกษตร</t>
  </si>
  <si>
    <t>กรรม</t>
  </si>
  <si>
    <t>ไม่ทำ</t>
  </si>
  <si>
    <t>ประโยชน์</t>
  </si>
  <si>
    <t>ใช้</t>
  </si>
  <si>
    <t>หลาย</t>
  </si>
  <si>
    <t>ลักษณะการใช้ประโยชน์ (ตร.ว.)</t>
  </si>
  <si>
    <t>รายการที่ดิน</t>
  </si>
  <si>
    <t>บ้านเลขที่</t>
  </si>
  <si>
    <t>สิ่งปลูกสร้าง</t>
  </si>
  <si>
    <t>(ตามบัญชี</t>
  </si>
  <si>
    <t>กรมธนารักษ์)</t>
  </si>
  <si>
    <t>ขนาดพื้นที่รวม</t>
  </si>
  <si>
    <t>ของสิ่งปลูกสร้าง</t>
  </si>
  <si>
    <t>(ตร.ม.)</t>
  </si>
  <si>
    <t>อายุ</t>
  </si>
  <si>
    <t>โรงเรือนหรือ</t>
  </si>
  <si>
    <t>(ปี)</t>
  </si>
  <si>
    <t>หมายเหตุ</t>
  </si>
  <si>
    <t>รายการสิ่งปลูกสร้าง</t>
  </si>
  <si>
    <t>ภ.ด.ส.3</t>
  </si>
  <si>
    <t>1</t>
  </si>
  <si>
    <t>2</t>
  </si>
  <si>
    <t>3</t>
  </si>
  <si>
    <t>4</t>
  </si>
  <si>
    <t>5</t>
  </si>
  <si>
    <t>8</t>
  </si>
  <si>
    <t>9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</si>
  <si>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</si>
  <si>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</si>
  <si>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</si>
  <si>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</si>
  <si>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</si>
  <si>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</si>
  <si>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</si>
  <si>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</si>
  <si>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</si>
  <si>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</si>
  <si>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</si>
  <si>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</si>
  <si>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</si>
  <si>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</si>
  <si>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</si>
  <si>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</si>
  <si>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</si>
  <si>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</si>
  <si>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หน้าที่ 2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</si>
  <si>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</si>
  <si>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</si>
  <si>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</si>
  <si>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</si>
  <si>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</si>
  <si>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</si>
  <si>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</si>
  <si>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</si>
  <si>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</si>
  <si>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</si>
  <si>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</si>
  <si>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</si>
  <si>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</si>
  <si>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</si>
  <si>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</si>
  <si>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</si>
  <si>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</si>
  <si>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</si>
  <si>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</si>
  <si>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</si>
  <si>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</si>
  <si>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</si>
  <si>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</si>
  <si>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</si>
  <si>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</si>
  <si>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</si>
  <si>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</si>
  <si>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</si>
  <si>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</si>
  <si>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</si>
  <si>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</si>
  <si>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</si>
  <si>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</si>
  <si>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</si>
  <si>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</si>
  <si>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</si>
  <si>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</si>
  <si>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</si>
  <si>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</si>
  <si>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</si>
  <si>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</si>
  <si>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</si>
  <si>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</si>
  <si>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</si>
  <si>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</si>
  <si>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</si>
  <si>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</si>
  <si>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</si>
  <si>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</si>
  <si>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</si>
  <si>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</si>
  <si>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</si>
  <si>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</si>
  <si>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</si>
  <si>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</si>
  <si>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</si>
  <si>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</si>
  <si>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</si>
  <si>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</si>
  <si>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</si>
  <si>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</si>
  <si>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</si>
  <si>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</si>
  <si>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</si>
  <si>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</si>
  <si>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</si>
  <si>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</si>
  <si>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</si>
  <si>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</si>
  <si>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</si>
  <si>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</si>
  <si>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</si>
  <si>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</si>
  <si>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</si>
  <si>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</si>
  <si>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</si>
  <si>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</si>
  <si>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</si>
  <si>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</si>
  <si>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</si>
  <si>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</si>
  <si>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</si>
  <si>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</si>
  <si>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</si>
  <si>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</si>
  <si>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</si>
  <si>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</si>
  <si>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</si>
  <si>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</si>
  <si>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</si>
  <si>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</si>
  <si>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</si>
  <si>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</si>
  <si>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</si>
  <si>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</si>
  <si>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</si>
  <si>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</si>
  <si>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</si>
  <si>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</si>
  <si>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</si>
  <si>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</si>
  <si>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</si>
  <si>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</si>
  <si>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</si>
  <si>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</si>
  <si>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</si>
  <si>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</si>
  <si>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</si>
  <si>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</si>
  <si>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</si>
  <si>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</si>
  <si>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</si>
  <si>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</si>
  <si>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</si>
  <si>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</si>
  <si>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</si>
  <si>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</si>
  <si>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</si>
  <si>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</si>
  <si>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</si>
  <si>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</si>
  <si>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</si>
  <si>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</si>
  <si>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</si>
  <si>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</si>
  <si>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</si>
  <si>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</si>
  <si>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</si>
  <si>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</si>
  <si>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</si>
  <si>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</si>
  <si>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</si>
  <si>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</si>
  <si>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</si>
  <si>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</si>
  <si>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</si>
  <si>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</si>
  <si>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</si>
  <si>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</si>
  <si>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</si>
  <si>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</si>
  <si>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</si>
  <si>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</si>
  <si>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</si>
  <si>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</si>
  <si>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</si>
  <si>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</si>
  <si>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</si>
  <si>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</si>
  <si>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</si>
  <si>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</si>
  <si>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</si>
  <si>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</si>
  <si>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</si>
  <si>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</si>
  <si>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</si>
  <si>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</si>
  <si>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</si>
  <si>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หน้าที่ 3</t>
  </si>
  <si>
    <t>หน้าที่ 4</t>
  </si>
  <si>
    <t>หน้าที่ 5</t>
  </si>
  <si>
    <t>หน้าที่ 6</t>
  </si>
  <si>
    <t>หน้าที่ 7</t>
  </si>
  <si>
    <t>หน้าที่ 8</t>
  </si>
  <si>
    <t>หน้าที่ 9</t>
  </si>
  <si>
    <t>หน้าที่ 10</t>
  </si>
  <si>
    <t>หน้าที่ 11</t>
  </si>
  <si>
    <t>หน้าที่ 12</t>
  </si>
  <si>
    <t>หน้าที่ 13</t>
  </si>
  <si>
    <t>หน้าที่ 14</t>
  </si>
  <si>
    <t>หน้าที่ 15</t>
  </si>
  <si>
    <t>หน้าที่ 16</t>
  </si>
  <si>
    <t>หน้าที่ 17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</si>
  <si>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</si>
  <si>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</si>
  <si>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</si>
  <si>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</si>
  <si>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</si>
  <si>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</si>
  <si>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</si>
  <si>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</si>
  <si>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</si>
  <si>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</si>
  <si>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</si>
  <si>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</si>
  <si>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</si>
  <si>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</si>
  <si>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</si>
  <si>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</si>
  <si>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</si>
  <si>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</si>
  <si>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</si>
  <si>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</si>
  <si>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</si>
  <si>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</si>
  <si>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</si>
  <si>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</si>
  <si>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</si>
  <si>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</si>
  <si>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</si>
  <si>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</si>
  <si>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</si>
  <si>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</si>
  <si>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</si>
  <si>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</si>
  <si>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</si>
  <si>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</si>
  <si>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</si>
  <si>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</si>
  <si>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</si>
  <si>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</si>
  <si>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</si>
  <si>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</si>
  <si>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</si>
  <si>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</si>
  <si>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</si>
  <si>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</si>
  <si>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</si>
  <si>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</si>
  <si>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</si>
  <si>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</si>
  <si>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</si>
  <si>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</si>
  <si>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</si>
  <si>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</si>
  <si>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</si>
  <si>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</si>
  <si>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</si>
  <si>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</si>
  <si>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</si>
  <si>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</si>
  <si>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</si>
  <si>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</si>
  <si>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</si>
  <si>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</si>
  <si>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</si>
  <si>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</si>
  <si>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</si>
  <si>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</si>
  <si>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</si>
  <si>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</si>
  <si>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</si>
  <si>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</si>
  <si>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</si>
  <si>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</si>
  <si>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</si>
  <si>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</si>
  <si>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</si>
  <si>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</si>
  <si>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</si>
  <si>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</si>
  <si>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</si>
  <si>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</si>
  <si>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</si>
  <si>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</si>
  <si>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</si>
  <si>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</si>
  <si>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</si>
  <si>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</si>
  <si>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</si>
  <si>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</si>
  <si>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</si>
  <si>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</si>
  <si>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</si>
  <si>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</si>
  <si>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</si>
  <si>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</si>
  <si>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</si>
  <si>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</si>
  <si>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</si>
  <si>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</si>
  <si>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</si>
  <si>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</si>
  <si>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</si>
  <si>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</si>
  <si>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</si>
  <si>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</si>
  <si>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</si>
  <si>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</si>
  <si>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</si>
  <si>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</si>
  <si>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</si>
  <si>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</si>
  <si>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</si>
  <si>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</si>
  <si>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</si>
  <si>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</si>
  <si>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</si>
  <si>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</si>
  <si>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</si>
  <si>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</si>
  <si>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</si>
  <si>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</si>
  <si>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</si>
  <si>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</si>
  <si>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</si>
  <si>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</si>
  <si>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</si>
  <si>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</si>
  <si>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</si>
  <si>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</si>
  <si>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</si>
  <si>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</si>
  <si>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</si>
  <si>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</si>
  <si>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</si>
  <si>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</si>
  <si>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</si>
  <si>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</si>
  <si>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</si>
  <si>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</si>
  <si>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</si>
  <si>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</si>
  <si>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</si>
  <si>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</si>
  <si>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</si>
  <si>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</si>
  <si>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</si>
  <si>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</si>
  <si>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</si>
  <si>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</si>
  <si>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</si>
  <si>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</si>
  <si>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</si>
  <si>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</si>
  <si>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</si>
  <si>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</si>
  <si>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</si>
  <si>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</si>
  <si>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</si>
  <si>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</si>
  <si>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</si>
  <si>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</si>
  <si>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</si>
  <si>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</si>
  <si>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</si>
  <si>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</si>
  <si>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</si>
  <si>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</si>
  <si>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</si>
  <si>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</si>
  <si>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</si>
  <si>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</si>
  <si>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</si>
  <si>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</si>
  <si>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</si>
  <si>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</si>
  <si>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</si>
  <si>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</si>
  <si>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</si>
  <si>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</si>
  <si>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</si>
  <si>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</si>
  <si>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</si>
  <si>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</si>
  <si>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</si>
  <si>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</si>
  <si>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</si>
  <si>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</si>
  <si>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</si>
  <si>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</si>
  <si>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</si>
  <si>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</si>
  <si>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</si>
  <si>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</si>
  <si>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</si>
  <si>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</si>
  <si>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</si>
  <si>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</si>
  <si>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</si>
  <si>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</si>
  <si>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</si>
  <si>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</si>
  <si>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</si>
  <si>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</si>
  <si>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</si>
  <si>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</si>
  <si>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</si>
  <si>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</si>
  <si>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</si>
  <si>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</si>
  <si>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</si>
  <si>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</si>
  <si>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</si>
  <si>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</si>
  <si>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หน้าที่ 18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</si>
  <si>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</si>
  <si>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</si>
  <si>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</si>
  <si>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</si>
  <si>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</si>
  <si>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</si>
  <si>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</si>
  <si>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</si>
  <si>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</si>
  <si>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</si>
  <si>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</si>
  <si>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</si>
  <si>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</si>
  <si>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</si>
  <si>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</si>
  <si>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</si>
  <si>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</si>
  <si>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</si>
  <si>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</si>
  <si>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</si>
  <si>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หน้าที่ 19</t>
  </si>
  <si>
    <t>หน้าที่ 20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</si>
  <si>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</si>
  <si>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</si>
  <si>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</si>
  <si>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</si>
  <si>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</si>
  <si>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</si>
  <si>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</si>
  <si>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</si>
  <si>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</si>
  <si>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</si>
  <si>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</si>
  <si>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</si>
  <si>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</si>
  <si>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</si>
  <si>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</si>
  <si>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</si>
  <si>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</si>
  <si>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</si>
  <si>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</si>
  <si>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</si>
  <si>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</si>
  <si>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</si>
  <si>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</si>
  <si>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</si>
  <si>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</si>
  <si>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</si>
  <si>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</si>
  <si>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</si>
  <si>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</si>
  <si>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</si>
  <si>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</si>
  <si>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</si>
  <si>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</si>
  <si>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</si>
  <si>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</si>
  <si>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</si>
  <si>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</si>
  <si>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</si>
  <si>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</si>
  <si>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</si>
  <si>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</si>
  <si>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</si>
  <si>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</si>
  <si>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</si>
  <si>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</si>
  <si>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</si>
  <si>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</si>
  <si>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</si>
  <si>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</si>
  <si>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</si>
  <si>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</si>
  <si>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</si>
  <si>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</si>
  <si>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</si>
  <si>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</si>
  <si>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</si>
  <si>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</si>
  <si>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</si>
  <si>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</si>
  <si>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</si>
  <si>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</si>
  <si>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</si>
  <si>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</si>
  <si>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</si>
  <si>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</si>
  <si>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</si>
  <si>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</si>
  <si>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</si>
  <si>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</si>
  <si>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</si>
  <si>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</si>
  <si>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</si>
  <si>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</si>
  <si>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</si>
  <si>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</si>
  <si>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</si>
  <si>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</si>
  <si>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</si>
  <si>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</si>
  <si>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</si>
  <si>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</si>
  <si>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</si>
  <si>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</si>
  <si>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หน้าที่ 21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</si>
  <si>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</si>
  <si>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</si>
  <si>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</si>
  <si>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</si>
  <si>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</si>
  <si>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</si>
  <si>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</si>
  <si>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</si>
  <si>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</si>
  <si>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</si>
  <si>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</si>
  <si>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</si>
  <si>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</si>
  <si>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</si>
  <si>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</si>
  <si>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</si>
  <si>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</si>
  <si>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</si>
  <si>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</si>
  <si>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</si>
  <si>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</si>
  <si>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</si>
  <si>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</si>
  <si>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</si>
  <si>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</si>
  <si>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</si>
  <si>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หน้าที่ 22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</si>
  <si>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</si>
  <si>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</si>
  <si>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</si>
  <si>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</si>
  <si>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</si>
  <si>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</si>
  <si>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</si>
  <si>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</si>
  <si>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</si>
  <si>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</si>
  <si>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</si>
  <si>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</si>
  <si>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</si>
  <si>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</si>
  <si>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</si>
  <si>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</si>
  <si>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</si>
  <si>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</si>
  <si>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</si>
  <si>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</si>
  <si>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</si>
  <si>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</si>
  <si>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</si>
  <si>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</si>
  <si>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</si>
  <si>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</si>
  <si>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หน้าที่ 23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</si>
  <si>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</si>
  <si>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</si>
  <si>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</si>
  <si>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</si>
  <si>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</si>
  <si>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</si>
  <si>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</si>
  <si>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</si>
  <si>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</si>
  <si>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</si>
  <si>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</si>
  <si>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</si>
  <si>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</si>
  <si>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</si>
  <si>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</si>
  <si>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</si>
  <si>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</si>
  <si>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</si>
  <si>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</si>
  <si>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</si>
  <si>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</si>
  <si>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</si>
  <si>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</si>
  <si>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</si>
  <si>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</si>
  <si>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</si>
  <si>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หน้าที่ 24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</si>
  <si>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</si>
  <si>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</si>
  <si>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</si>
  <si>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</si>
  <si>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</si>
  <si>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</si>
  <si>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</si>
  <si>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</si>
  <si>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</si>
  <si>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</si>
  <si>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</si>
  <si>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</si>
  <si>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</si>
  <si>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</si>
  <si>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</si>
  <si>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</si>
  <si>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</si>
  <si>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</si>
  <si>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</si>
  <si>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</si>
  <si>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</si>
  <si>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</si>
  <si>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</si>
  <si>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</si>
  <si>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</si>
  <si>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</si>
  <si>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</si>
  <si>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</si>
  <si>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</si>
  <si>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</si>
  <si>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</si>
  <si>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</si>
  <si>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</si>
  <si>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</si>
  <si>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</si>
  <si>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</si>
  <si>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</si>
  <si>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</si>
  <si>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</si>
  <si>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</si>
  <si>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</si>
  <si>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</si>
  <si>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</si>
  <si>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</si>
  <si>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</si>
  <si>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</si>
  <si>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</si>
  <si>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</si>
  <si>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</si>
  <si>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</si>
  <si>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</si>
  <si>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</si>
  <si>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หน้าที่ 25</t>
  </si>
  <si>
    <t>หน้าที่ 26</t>
  </si>
  <si>
    <t>หน้าที่ 27</t>
  </si>
  <si>
    <t>หน้าที่ 28</t>
  </si>
  <si>
    <t>หน้าที่ 29</t>
  </si>
  <si>
    <t>หน้าที่ 30</t>
  </si>
  <si>
    <t>หน้าที่ 31</t>
  </si>
  <si>
    <t>หน้าที่ 32</t>
  </si>
  <si>
    <t>หน้าที่ 33</t>
  </si>
  <si>
    <t>หน้าที่ 34</t>
  </si>
  <si>
    <t>หน้าที่ 35</t>
  </si>
  <si>
    <t>หน้าที่ 36</t>
  </si>
  <si>
    <t>หน้าที่ 37</t>
  </si>
  <si>
    <t>หน้าที่ 38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</si>
  <si>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</si>
  <si>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</si>
  <si>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</si>
  <si>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</si>
  <si>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</si>
  <si>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</si>
  <si>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</si>
  <si>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</si>
  <si>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</si>
  <si>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</si>
  <si>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</si>
  <si>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</si>
  <si>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</si>
  <si>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</si>
  <si>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</si>
  <si>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</si>
  <si>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</si>
  <si>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</si>
  <si>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</si>
  <si>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</si>
  <si>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</si>
  <si>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</si>
  <si>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</si>
  <si>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</si>
  <si>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</si>
  <si>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</si>
  <si>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</si>
  <si>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</si>
  <si>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</si>
  <si>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</si>
  <si>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</si>
  <si>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</si>
  <si>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</si>
  <si>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</si>
  <si>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</si>
  <si>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</si>
  <si>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</si>
  <si>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</si>
  <si>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</si>
  <si>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</si>
  <si>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</si>
  <si>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</si>
  <si>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</si>
  <si>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</si>
  <si>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</si>
  <si>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</si>
  <si>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</si>
  <si>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</si>
  <si>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</si>
  <si>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</si>
  <si>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</si>
  <si>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</si>
  <si>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</si>
  <si>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</si>
  <si>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</si>
  <si>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</si>
  <si>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</si>
  <si>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</si>
  <si>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</si>
  <si>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</si>
  <si>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</si>
  <si>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</si>
  <si>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</si>
  <si>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</si>
  <si>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</si>
  <si>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</si>
  <si>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</si>
  <si>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</si>
  <si>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</si>
  <si>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</si>
  <si>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</si>
  <si>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</si>
  <si>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</si>
  <si>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</si>
  <si>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</si>
  <si>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</si>
  <si>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</si>
  <si>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</si>
  <si>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</si>
  <si>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</si>
  <si>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</si>
  <si>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</si>
  <si>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</si>
  <si>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</si>
  <si>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</si>
  <si>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</si>
  <si>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</si>
  <si>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</si>
  <si>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</si>
  <si>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</si>
  <si>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</si>
  <si>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</si>
  <si>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</si>
  <si>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</si>
  <si>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</si>
  <si>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</si>
  <si>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</si>
  <si>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</si>
  <si>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</si>
  <si>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</si>
  <si>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</si>
  <si>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</si>
  <si>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</si>
  <si>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</si>
  <si>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</si>
  <si>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</si>
  <si>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</si>
  <si>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</si>
  <si>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</si>
  <si>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</si>
  <si>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</si>
  <si>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</si>
  <si>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</si>
  <si>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</si>
  <si>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</si>
  <si>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</si>
  <si>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</si>
  <si>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</si>
  <si>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</si>
  <si>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</si>
  <si>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</si>
  <si>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</si>
  <si>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</si>
  <si>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</si>
  <si>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</si>
  <si>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</si>
  <si>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</si>
  <si>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</si>
  <si>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</si>
  <si>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</si>
  <si>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</si>
  <si>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</si>
  <si>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</si>
  <si>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</si>
  <si>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</si>
  <si>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</si>
  <si>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</si>
  <si>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</si>
  <si>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</si>
  <si>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</si>
  <si>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</si>
  <si>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</si>
  <si>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</si>
  <si>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</si>
  <si>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</si>
  <si>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</si>
  <si>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</si>
  <si>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</si>
  <si>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</si>
  <si>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</si>
  <si>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</si>
  <si>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</si>
  <si>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</si>
  <si>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</si>
  <si>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</si>
  <si>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</si>
  <si>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</si>
  <si>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</si>
  <si>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</si>
  <si>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</si>
  <si>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</si>
  <si>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</si>
  <si>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</si>
  <si>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</si>
  <si>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</si>
  <si>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</si>
  <si>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</si>
  <si>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</si>
  <si>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</si>
  <si>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</si>
  <si>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</si>
  <si>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</si>
  <si>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</si>
  <si>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</si>
  <si>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</si>
  <si>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</si>
  <si>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</si>
  <si>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</si>
  <si>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</si>
  <si>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</si>
  <si>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</si>
  <si>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</si>
  <si>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</si>
  <si>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</si>
  <si>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</si>
  <si>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</si>
  <si>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</si>
  <si>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</si>
  <si>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</si>
  <si>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</si>
  <si>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</si>
  <si>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</si>
  <si>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</si>
  <si>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</si>
  <si>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</si>
  <si>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</si>
  <si>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</si>
  <si>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</si>
  <si>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</si>
  <si>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</si>
  <si>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</si>
  <si>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</si>
  <si>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</si>
  <si>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</si>
  <si>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</si>
  <si>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</si>
  <si>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</si>
  <si>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หน้าที่ 39</t>
  </si>
  <si>
    <t>หน้าที่ 40</t>
  </si>
  <si>
    <t>หน้าที่ 41</t>
  </si>
  <si>
    <t>หน้าที่ 42</t>
  </si>
  <si>
    <t>หน้าที่ 43</t>
  </si>
  <si>
    <t>หน้าที่ 44</t>
  </si>
  <si>
    <t>หน้าที่ 45</t>
  </si>
  <si>
    <t>หน้าที่ 46</t>
  </si>
  <si>
    <t>หน้าที่ 47</t>
  </si>
  <si>
    <t>หน้าที่ 48</t>
  </si>
  <si>
    <t>หน้าที่ 49</t>
  </si>
  <si>
    <t>หน้าที่ 50</t>
  </si>
  <si>
    <t>หน้าที่ 51</t>
  </si>
  <si>
    <t>หน้าที่ 52</t>
  </si>
  <si>
    <t>หน้าที่ 53</t>
  </si>
  <si>
    <t>หน้าที่ 54</t>
  </si>
  <si>
    <t>หน้าที่ 55</t>
  </si>
  <si>
    <t>หน้าที่ 56</t>
  </si>
  <si>
    <t>หน้าที่ 57</t>
  </si>
  <si>
    <t>หน้าที่ 58</t>
  </si>
  <si>
    <t>หน้าที่ 59</t>
  </si>
  <si>
    <t>หน้าที่ 60</t>
  </si>
  <si>
    <t>หน้าที่ 61</t>
  </si>
  <si>
    <t>หน้าที่ 62</t>
  </si>
  <si>
    <t>หน้าที่ 63</t>
  </si>
  <si>
    <t>หน้าที่ 64</t>
  </si>
  <si>
    <t>หน้าที่ 65</t>
  </si>
  <si>
    <t>หน้าที่ 66</t>
  </si>
  <si>
    <t>หน้าที่ 67</t>
  </si>
  <si>
    <t>หน้าที่ 68</t>
  </si>
  <si>
    <t>หน้าที่ 69</t>
  </si>
  <si>
    <t>หน้าที่ 70</t>
  </si>
  <si>
    <t>หน้าที่ 71</t>
  </si>
  <si>
    <t>หน้าที่ 73</t>
  </si>
  <si>
    <t>หน้าที่ 74</t>
  </si>
  <si>
    <t>หน้าที่ 75</t>
  </si>
  <si>
    <t>หน้าที่ 76</t>
  </si>
  <si>
    <t>หน้าที่ 77</t>
  </si>
  <si>
    <t>หน้าที่ 78</t>
  </si>
  <si>
    <t>หน้าที่ 79</t>
  </si>
  <si>
    <t>หน้าที่ 80</t>
  </si>
  <si>
    <t>หน้าที่ 81</t>
  </si>
  <si>
    <t>หน้าที่ 82</t>
  </si>
  <si>
    <t>หน้าที่ 83</t>
  </si>
  <si>
    <t>หน้าที่ 84</t>
  </si>
  <si>
    <t>หน้าที่ 85</t>
  </si>
  <si>
    <t>หน้าที่ 86</t>
  </si>
  <si>
    <t>หน้าที่ 87</t>
  </si>
  <si>
    <t>หน้าที่ 88</t>
  </si>
  <si>
    <t>หน้าที่ 89</t>
  </si>
  <si>
    <t>หน้าที่ 90</t>
  </si>
  <si>
    <t>หน้าที่ 91</t>
  </si>
  <si>
    <t>หน้าที่ 92</t>
  </si>
  <si>
    <t>หน้าที่ 93</t>
  </si>
  <si>
    <t>หน้าที่ 94</t>
  </si>
  <si>
    <t>หน้าที่ 95</t>
  </si>
  <si>
    <t>หน้าที่ 96</t>
  </si>
  <si>
    <t>หน้าที่ 97</t>
  </si>
  <si>
    <t>หน้าที่ 98</t>
  </si>
  <si>
    <t>หน้าที่ 99</t>
  </si>
  <si>
    <t>หน้าที่ 100</t>
  </si>
  <si>
    <t>หน้าที่ 101</t>
  </si>
  <si>
    <t>หน้าที่ 102</t>
  </si>
  <si>
    <t>หน้าที่ 103</t>
  </si>
  <si>
    <t>หน้าที่ 104</t>
  </si>
  <si>
    <t>หน้าที่ 105</t>
  </si>
  <si>
    <t>หน้าที่ 106</t>
  </si>
  <si>
    <t>หน้าที่ 107</t>
  </si>
  <si>
    <t>หน้าที่ 108</t>
  </si>
  <si>
    <t>หน้าที่ 109</t>
  </si>
  <si>
    <t>หน้าที่ 110</t>
  </si>
  <si>
    <t>หน้าที่ 111</t>
  </si>
  <si>
    <t>หน้าที่ 112</t>
  </si>
  <si>
    <t>หน้าที่ 113</t>
  </si>
  <si>
    <t>หน้าที่ 114</t>
  </si>
  <si>
    <t>หน้าที่ 115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</si>
  <si>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</si>
  <si>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</si>
  <si>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</si>
  <si>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</si>
  <si>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</si>
  <si>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</si>
  <si>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</si>
  <si>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</si>
  <si>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</si>
  <si>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</si>
  <si>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</si>
  <si>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</si>
  <si>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</si>
  <si>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</si>
  <si>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</si>
  <si>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</si>
  <si>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</si>
  <si>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</si>
  <si>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</si>
  <si>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</si>
  <si>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</si>
  <si>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</si>
  <si>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</si>
  <si>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</si>
  <si>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</si>
  <si>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</si>
  <si>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</si>
  <si>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</si>
  <si>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</si>
  <si>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</si>
  <si>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</si>
  <si>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</si>
  <si>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</si>
  <si>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</si>
  <si>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</si>
  <si>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</si>
  <si>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</si>
  <si>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</si>
  <si>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</si>
  <si>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</si>
  <si>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</si>
  <si>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</si>
  <si>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</si>
  <si>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</si>
  <si>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</si>
  <si>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</si>
  <si>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</si>
  <si>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</si>
  <si>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</si>
  <si>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</si>
  <si>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</si>
  <si>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</si>
  <si>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</si>
  <si>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</si>
  <si>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</si>
  <si>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</si>
  <si>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</si>
  <si>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</si>
  <si>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</si>
  <si>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</si>
  <si>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</si>
  <si>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</si>
  <si>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</si>
  <si>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</si>
  <si>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</si>
  <si>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</si>
  <si>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</si>
  <si>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</si>
  <si>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</si>
  <si>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</si>
  <si>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</si>
  <si>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</si>
  <si>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</si>
  <si>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</si>
  <si>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</si>
  <si>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</si>
  <si>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</si>
  <si>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</si>
  <si>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</si>
  <si>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</si>
  <si>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</si>
  <si>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</si>
  <si>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</si>
  <si>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</si>
  <si>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</si>
  <si>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</si>
  <si>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</si>
  <si>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</si>
  <si>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</si>
  <si>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</si>
  <si>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</si>
  <si>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</si>
  <si>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</si>
  <si>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</si>
  <si>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</si>
  <si>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</si>
  <si>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</si>
  <si>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</si>
  <si>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</si>
  <si>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</si>
  <si>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</si>
  <si>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</si>
  <si>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</si>
  <si>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</si>
  <si>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</si>
  <si>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</si>
  <si>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</si>
  <si>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</si>
  <si>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</si>
  <si>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</si>
  <si>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</si>
  <si>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</si>
  <si>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</si>
  <si>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</si>
  <si>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</si>
  <si>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</si>
  <si>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</si>
  <si>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</si>
  <si>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</si>
  <si>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</si>
  <si>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</si>
  <si>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</si>
  <si>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</si>
  <si>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</si>
  <si>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</si>
  <si>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</si>
  <si>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</si>
  <si>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</si>
  <si>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</si>
  <si>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</si>
  <si>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1434</t>
  </si>
  <si>
    <t>1441</t>
  </si>
  <si>
    <t>1435</t>
  </si>
  <si>
    <t>1436</t>
  </si>
  <si>
    <t>1437</t>
  </si>
  <si>
    <t>1438</t>
  </si>
  <si>
    <t>1439</t>
  </si>
  <si>
    <t>1440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</si>
  <si>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</si>
  <si>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</si>
  <si>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</si>
  <si>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</si>
  <si>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</si>
  <si>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</si>
  <si>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</si>
  <si>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</si>
  <si>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</si>
  <si>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</si>
  <si>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</si>
  <si>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</si>
  <si>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</si>
  <si>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</si>
  <si>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</si>
  <si>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</si>
  <si>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</si>
  <si>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</si>
  <si>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</si>
  <si>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</si>
  <si>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</si>
  <si>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</si>
  <si>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</si>
  <si>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</si>
  <si>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</si>
  <si>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</si>
  <si>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</si>
  <si>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</si>
  <si>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</si>
  <si>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</si>
  <si>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</si>
  <si>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</si>
  <si>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</si>
  <si>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</si>
  <si>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</si>
  <si>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</si>
  <si>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</si>
  <si>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</si>
  <si>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</si>
  <si>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</si>
  <si>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</si>
  <si>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</si>
  <si>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</si>
  <si>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</si>
  <si>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</si>
  <si>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</si>
  <si>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</si>
  <si>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</si>
  <si>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</si>
  <si>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</si>
  <si>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</si>
  <si>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</si>
  <si>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</si>
  <si>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</si>
  <si>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</si>
  <si>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</si>
  <si>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</si>
  <si>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</si>
  <si>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</si>
  <si>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</si>
  <si>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</si>
  <si>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</si>
  <si>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</si>
  <si>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</si>
  <si>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</si>
  <si>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</si>
  <si>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</si>
  <si>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</si>
  <si>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</si>
  <si>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</si>
  <si>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</si>
  <si>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1532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</si>
  <si>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</si>
  <si>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</si>
  <si>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</si>
  <si>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</si>
  <si>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</si>
  <si>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</si>
  <si>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</si>
  <si>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</si>
  <si>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</si>
  <si>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</si>
  <si>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</si>
  <si>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</si>
  <si>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</si>
  <si>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</si>
  <si>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</si>
  <si>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</si>
  <si>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</si>
  <si>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</si>
  <si>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</si>
  <si>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1533</t>
  </si>
  <si>
    <t>1534</t>
  </si>
  <si>
    <t>1535</t>
  </si>
  <si>
    <t>1536</t>
  </si>
  <si>
    <t>1613</t>
  </si>
  <si>
    <t>1646</t>
  </si>
  <si>
    <t>1647</t>
  </si>
  <si>
    <t>1648</t>
  </si>
  <si>
    <t>1649</t>
  </si>
  <si>
    <t>1650</t>
  </si>
  <si>
    <t>1651</t>
  </si>
  <si>
    <t>1652</t>
  </si>
  <si>
    <t>1653</t>
  </si>
  <si>
    <t>1660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</si>
  <si>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</si>
  <si>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</si>
  <si>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</si>
  <si>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</si>
  <si>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</si>
  <si>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</si>
  <si>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</si>
  <si>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</si>
  <si>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</si>
  <si>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</si>
  <si>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</si>
  <si>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</si>
  <si>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</si>
  <si>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</si>
  <si>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</si>
  <si>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</si>
  <si>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</si>
  <si>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</si>
  <si>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</si>
  <si>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</si>
  <si>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</si>
  <si>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</si>
  <si>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</si>
  <si>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</si>
  <si>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</si>
  <si>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</si>
  <si>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</si>
  <si>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</si>
  <si>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</si>
  <si>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</si>
  <si>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</si>
  <si>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</si>
  <si>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1654</t>
  </si>
  <si>
    <t>1655</t>
  </si>
  <si>
    <t>1656</t>
  </si>
  <si>
    <t>1657</t>
  </si>
  <si>
    <t>1658</t>
  </si>
  <si>
    <t>1659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</si>
  <si>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</si>
  <si>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</si>
  <si>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</si>
  <si>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</si>
  <si>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</si>
  <si>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</si>
  <si>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</si>
  <si>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</si>
  <si>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</si>
  <si>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</si>
  <si>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</si>
  <si>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</si>
  <si>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</si>
  <si>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</si>
  <si>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</si>
  <si>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</si>
  <si>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</si>
  <si>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</si>
  <si>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</si>
  <si>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</si>
  <si>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หน้าที่ 72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</si>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</sst>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47">
    <xf numFmtId="0" fontId="0" fillId="0" borderId="0" xfId="0"/>
    <xf numFmtId="0" fontId="3" fillId="2" borderId="0" xfId="0" applyFont="1" applyFill="1" applyBorder="1" applyAlignment="1"/>
    <xf numFmtId="0" fontId="3" fillId="2" borderId="11" xfId="0" applyFont="1" applyFill="1" applyBorder="1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shrinkToFit="1"/>
    </xf>
    <xf numFmtId="0" fontId="4" fillId="2" borderId="0" xfId="0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shrinkToFit="1"/>
    </xf>
    <xf numFmtId="0" fontId="6" fillId="2" borderId="0" xfId="0" applyFont="1" applyFill="1"/>
    <xf numFmtId="49" fontId="6" fillId="2" borderId="13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top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vertical="center" shrinkToFit="1"/>
    </xf>
    <xf numFmtId="0" fontId="7" fillId="2" borderId="7" xfId="1" applyFont="1" applyFill="1" applyBorder="1" applyAlignment="1">
      <alignment horizont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center" shrinkToFit="1"/>
    </xf>
    <xf numFmtId="0" fontId="8" fillId="2" borderId="10" xfId="0" applyFont="1" applyFill="1" applyBorder="1" applyAlignment="1">
      <alignment horizontal="center" vertical="center" shrinkToFit="1"/>
    </xf>
    <xf numFmtId="49" fontId="8" fillId="2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9" fillId="0" borderId="9" xfId="1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shrinkToFit="1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shrinkToFit="1"/>
    </xf>
    <xf numFmtId="0" fontId="8" fillId="0" borderId="4" xfId="0" applyFont="1" applyBorder="1" applyAlignment="1">
      <alignment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shrinkToFit="1"/>
    </xf>
    <xf numFmtId="0" fontId="8" fillId="0" borderId="2" xfId="0" applyFont="1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9" fillId="0" borderId="8" xfId="1" applyFont="1" applyFill="1" applyBorder="1" applyAlignment="1">
      <alignment horizontal="left" vertical="center" shrinkToFit="1"/>
    </xf>
    <xf numFmtId="0" fontId="9" fillId="0" borderId="11" xfId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shrinkToFit="1"/>
    </xf>
    <xf numFmtId="0" fontId="8" fillId="0" borderId="4" xfId="0" applyFont="1" applyFill="1" applyBorder="1" applyAlignment="1">
      <alignment shrinkToFit="1"/>
    </xf>
    <xf numFmtId="0" fontId="9" fillId="0" borderId="1" xfId="1" applyFont="1" applyFill="1" applyBorder="1" applyAlignment="1">
      <alignment horizontal="center" shrinkToFit="1"/>
    </xf>
    <xf numFmtId="0" fontId="8" fillId="0" borderId="0" xfId="0" applyFont="1" applyFill="1"/>
    <xf numFmtId="49" fontId="6" fillId="2" borderId="6" xfId="0" applyNumberFormat="1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8" fillId="2" borderId="8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8" fillId="2" borderId="0" xfId="0" applyFont="1" applyFill="1" applyBorder="1"/>
    <xf numFmtId="49" fontId="8" fillId="2" borderId="1" xfId="0" applyNumberFormat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9" fillId="2" borderId="1" xfId="1" applyFont="1" applyFill="1" applyBorder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2" borderId="10" xfId="0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shrinkToFit="1"/>
    </xf>
    <xf numFmtId="0" fontId="9" fillId="0" borderId="1" xfId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shrinkToFit="1"/>
    </xf>
    <xf numFmtId="0" fontId="8" fillId="0" borderId="1" xfId="0" applyFont="1" applyFill="1" applyBorder="1" applyAlignment="1">
      <alignment shrinkToFit="1"/>
    </xf>
    <xf numFmtId="0" fontId="6" fillId="2" borderId="8" xfId="0" applyFont="1" applyFill="1" applyBorder="1" applyAlignment="1">
      <alignment horizontal="center" vertical="center" shrinkToFit="1"/>
    </xf>
    <xf numFmtId="49" fontId="6" fillId="2" borderId="12" xfId="0" applyNumberFormat="1" applyFont="1" applyFill="1" applyBorder="1" applyAlignment="1">
      <alignment horizontal="center" vertical="center" shrinkToFit="1"/>
    </xf>
    <xf numFmtId="49" fontId="4" fillId="2" borderId="8" xfId="0" applyNumberFormat="1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center" shrinkToFit="1"/>
    </xf>
    <xf numFmtId="0" fontId="6" fillId="2" borderId="0" xfId="0" applyFont="1" applyFill="1" applyBorder="1" applyAlignment="1"/>
    <xf numFmtId="0" fontId="8" fillId="0" borderId="0" xfId="0" applyFont="1" applyBorder="1"/>
    <xf numFmtId="0" fontId="6" fillId="0" borderId="0" xfId="0" applyFont="1" applyAlignment="1"/>
    <xf numFmtId="0" fontId="8" fillId="2" borderId="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/>
    <xf numFmtId="0" fontId="8" fillId="2" borderId="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6" fillId="0" borderId="0" xfId="0" applyFont="1" applyBorder="1" applyAlignment="1"/>
    <xf numFmtId="0" fontId="8" fillId="0" borderId="8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2" borderId="10" xfId="0" applyNumberFormat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2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shrinkToFit="1"/>
    </xf>
    <xf numFmtId="0" fontId="8" fillId="0" borderId="1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2" borderId="10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2" borderId="10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/>
    <xf numFmtId="49" fontId="8" fillId="2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2" borderId="10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49" fontId="6" fillId="2" borderId="13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7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vertical="center" shrinkToFit="1"/>
    </xf>
    <xf numFmtId="0" fontId="9" fillId="2" borderId="14" xfId="1" applyFont="1" applyFill="1" applyBorder="1" applyAlignment="1">
      <alignment horizontal="center" vertical="center" shrinkToFit="1"/>
    </xf>
    <xf numFmtId="49" fontId="8" fillId="2" borderId="9" xfId="0" applyNumberFormat="1" applyFont="1" applyFill="1" applyBorder="1" applyAlignment="1">
      <alignment horizontal="center" vertical="center" shrinkToFit="1"/>
    </xf>
    <xf numFmtId="49" fontId="8" fillId="2" borderId="3" xfId="0" applyNumberFormat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shrinkToFit="1"/>
    </xf>
    <xf numFmtId="0" fontId="8" fillId="0" borderId="0" xfId="0" applyFont="1" applyAlignment="1"/>
    <xf numFmtId="0" fontId="6" fillId="0" borderId="11" xfId="0" applyFont="1" applyBorder="1" applyAlignment="1"/>
    <xf numFmtId="0" fontId="6" fillId="0" borderId="0" xfId="0" applyFont="1" applyFill="1" applyBorder="1" applyAlignment="1">
      <alignment vertical="center"/>
    </xf>
    <xf numFmtId="49" fontId="8" fillId="2" borderId="10" xfId="0" quotePrefix="1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4" xfId="0" applyFont="1" applyFill="1" applyBorder="1"/>
    <xf numFmtId="0" fontId="7" fillId="2" borderId="7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2" borderId="10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6" fillId="2" borderId="5" xfId="0" applyNumberFormat="1" applyFont="1" applyFill="1" applyBorder="1" applyAlignment="1">
      <alignment horizontal="center" vertical="center" shrinkToFit="1"/>
    </xf>
    <xf numFmtId="49" fontId="6" fillId="2" borderId="13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9" fillId="2" borderId="7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center" vertical="center" shrinkToFit="1"/>
    </xf>
    <xf numFmtId="49" fontId="8" fillId="2" borderId="6" xfId="0" applyNumberFormat="1" applyFont="1" applyFill="1" applyBorder="1" applyAlignment="1">
      <alignment horizontal="center" vertical="center" shrinkToFit="1"/>
    </xf>
    <xf numFmtId="49" fontId="8" fillId="2" borderId="15" xfId="0" applyNumberFormat="1" applyFont="1" applyFill="1" applyBorder="1" applyAlignment="1">
      <alignment horizontal="center" vertical="center" shrinkToFit="1"/>
    </xf>
    <xf numFmtId="49" fontId="8" fillId="2" borderId="9" xfId="0" applyNumberFormat="1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49" fontId="8" fillId="2" borderId="3" xfId="0" applyNumberFormat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 shrinkToFit="1"/>
    </xf>
  </cellXfs>
  <cellStyles count="4">
    <cellStyle name="Normal 2 2" xfId="2"/>
    <cellStyle name="Normal 3" xfId="1"/>
    <cellStyle name="ปกติ" xfId="0" builtinId="0"/>
    <cellStyle name="ปกติ 4" xfId="3"/>
  </cellStyles>
  <dxfs count="0"/>
  <tableStyles count="0" defaultTableStyle="TableStyleMedium9" defaultPivotStyle="PivotStyleLight16"/>
  <colors>
    <mruColors>
      <color rgb="FF68E6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93"/>
  <sheetViews>
    <sheetView topLeftCell="C1" zoomScale="80" zoomScaleNormal="80" workbookViewId="0">
      <selection activeCell="C1" sqref="A1:XFD1048576"/>
    </sheetView>
  </sheetViews>
  <sheetFormatPr defaultRowHeight="21.75" x14ac:dyDescent="0.5"/>
  <cols>
    <col min="1" max="1" width="7.625" style="109" hidden="1" customWidth="1"/>
    <col min="2" max="2" width="8.625" style="109" hidden="1" customWidth="1"/>
    <col min="3" max="3" width="4.625" style="109" customWidth="1"/>
    <col min="4" max="4" width="7.625" style="109" customWidth="1"/>
    <col min="5" max="5" width="8.375" style="109" customWidth="1"/>
    <col min="6" max="6" width="8" style="109" bestFit="1" customWidth="1"/>
    <col min="7" max="7" width="10.125" style="109" bestFit="1" customWidth="1"/>
    <col min="8" max="8" width="9.75" style="109" customWidth="1"/>
    <col min="9" max="9" width="4.375" style="109" bestFit="1" customWidth="1"/>
    <col min="10" max="10" width="5.625" style="109" bestFit="1" customWidth="1"/>
    <col min="11" max="11" width="5.25" style="109" customWidth="1"/>
    <col min="12" max="12" width="16" style="110" hidden="1" customWidth="1"/>
    <col min="13" max="13" width="10.25" style="110" hidden="1" customWidth="1"/>
    <col min="14" max="14" width="14" style="110" hidden="1" customWidth="1"/>
    <col min="15" max="15" width="13.375" style="110" hidden="1" customWidth="1"/>
    <col min="16" max="16" width="39.75" style="110" hidden="1" customWidth="1"/>
    <col min="17" max="17" width="8.875" style="110" hidden="1" customWidth="1"/>
    <col min="18" max="18" width="7.5" style="110" hidden="1" customWidth="1"/>
    <col min="19" max="19" width="4.375" style="110" hidden="1" customWidth="1"/>
    <col min="20" max="20" width="4.25" style="110" hidden="1" customWidth="1"/>
    <col min="21" max="21" width="9.75" style="110" hidden="1" customWidth="1"/>
    <col min="22" max="22" width="10.5" style="110" hidden="1" customWidth="1"/>
    <col min="23" max="23" width="14" style="110" hidden="1" customWidth="1"/>
    <col min="24" max="24" width="11" style="110" hidden="1" customWidth="1"/>
    <col min="25" max="25" width="33.875" style="110" hidden="1" customWidth="1"/>
    <col min="26" max="27" width="5.75" style="110" hidden="1" customWidth="1"/>
    <col min="28" max="28" width="5.125" style="110" hidden="1" customWidth="1"/>
    <col min="29" max="29" width="5.75" style="110" hidden="1" customWidth="1"/>
    <col min="30" max="31" width="4.375" style="110" hidden="1" customWidth="1"/>
    <col min="32" max="32" width="7.25" style="110" customWidth="1"/>
    <col min="33" max="34" width="6.25" style="110" customWidth="1"/>
    <col min="35" max="35" width="8.5" style="110" customWidth="1"/>
    <col min="36" max="36" width="9.125" style="110" customWidth="1"/>
    <col min="37" max="37" width="4.625" style="110" customWidth="1"/>
    <col min="38" max="38" width="9.5" style="110" customWidth="1"/>
    <col min="39" max="39" width="11" style="110" customWidth="1"/>
    <col min="40" max="40" width="13.875" style="110" customWidth="1"/>
    <col min="41" max="41" width="7.875" style="110" customWidth="1"/>
    <col min="42" max="43" width="7.625" style="110" customWidth="1"/>
    <col min="44" max="44" width="7.75" style="110" customWidth="1"/>
    <col min="45" max="45" width="9.25" style="110" customWidth="1"/>
    <col min="46" max="46" width="15.5" style="109" customWidth="1"/>
    <col min="47" max="16384" width="9" style="109"/>
  </cols>
  <sheetData>
    <row r="1" spans="1:51" ht="27.75" x14ac:dyDescent="0.65"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300" t="s">
        <v>1102</v>
      </c>
      <c r="AT1" s="300"/>
      <c r="AU1" s="300"/>
    </row>
    <row r="2" spans="1:51" ht="27.75" x14ac:dyDescent="0.5">
      <c r="C2" s="276" t="s">
        <v>1069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</row>
    <row r="3" spans="1:51" ht="27.75" x14ac:dyDescent="0.65">
      <c r="C3" s="275" t="s">
        <v>1070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</row>
    <row r="4" spans="1:51" x14ac:dyDescent="0.5">
      <c r="C4" s="271" t="s">
        <v>1089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3"/>
      <c r="AK4" s="271" t="s">
        <v>1101</v>
      </c>
      <c r="AL4" s="272"/>
      <c r="AM4" s="272"/>
      <c r="AN4" s="272"/>
      <c r="AO4" s="272"/>
      <c r="AP4" s="272"/>
      <c r="AQ4" s="272"/>
      <c r="AR4" s="272"/>
      <c r="AS4" s="272"/>
      <c r="AT4" s="273"/>
      <c r="AU4" s="111"/>
    </row>
    <row r="5" spans="1:51" x14ac:dyDescent="0.5">
      <c r="C5" s="17"/>
      <c r="D5" s="92"/>
      <c r="E5" s="96" t="s">
        <v>1073</v>
      </c>
      <c r="F5" s="277" t="s">
        <v>0</v>
      </c>
      <c r="G5" s="289" t="s">
        <v>1</v>
      </c>
      <c r="H5" s="86"/>
      <c r="I5" s="291" t="s">
        <v>18</v>
      </c>
      <c r="J5" s="292"/>
      <c r="K5" s="293"/>
      <c r="L5" s="277" t="s">
        <v>2</v>
      </c>
      <c r="M5" s="279" t="s">
        <v>5</v>
      </c>
      <c r="N5" s="280"/>
      <c r="O5" s="281"/>
      <c r="P5" s="285" t="s">
        <v>3</v>
      </c>
      <c r="Q5" s="286"/>
      <c r="R5" s="265" t="s">
        <v>4</v>
      </c>
      <c r="S5" s="266"/>
      <c r="T5" s="266"/>
      <c r="U5" s="267"/>
      <c r="V5" s="279" t="s">
        <v>5</v>
      </c>
      <c r="W5" s="280"/>
      <c r="X5" s="281"/>
      <c r="Y5" s="279" t="s">
        <v>6</v>
      </c>
      <c r="Z5" s="281"/>
      <c r="AA5" s="83" t="s">
        <v>7</v>
      </c>
      <c r="AB5" s="261" t="s">
        <v>8</v>
      </c>
      <c r="AC5" s="18" t="s">
        <v>9</v>
      </c>
      <c r="AD5" s="261" t="s">
        <v>10</v>
      </c>
      <c r="AE5" s="261" t="s">
        <v>11</v>
      </c>
      <c r="AF5" s="265" t="s">
        <v>1088</v>
      </c>
      <c r="AG5" s="266"/>
      <c r="AH5" s="266"/>
      <c r="AI5" s="266"/>
      <c r="AJ5" s="267"/>
      <c r="AK5" s="268" t="s">
        <v>1071</v>
      </c>
      <c r="AL5" s="92"/>
      <c r="AM5" s="92"/>
      <c r="AN5" s="64"/>
      <c r="AO5" s="279" t="s">
        <v>1088</v>
      </c>
      <c r="AP5" s="266"/>
      <c r="AQ5" s="266"/>
      <c r="AR5" s="266"/>
      <c r="AS5" s="267"/>
      <c r="AT5" s="261" t="s">
        <v>1100</v>
      </c>
      <c r="AU5" s="111"/>
    </row>
    <row r="6" spans="1:51" x14ac:dyDescent="0.5">
      <c r="C6" s="20"/>
      <c r="D6" s="21" t="s">
        <v>1072</v>
      </c>
      <c r="E6" s="97" t="s">
        <v>1074</v>
      </c>
      <c r="F6" s="278"/>
      <c r="G6" s="290"/>
      <c r="H6" s="90" t="s">
        <v>1075</v>
      </c>
      <c r="I6" s="277" t="s">
        <v>19</v>
      </c>
      <c r="J6" s="285" t="s">
        <v>20</v>
      </c>
      <c r="K6" s="277" t="s">
        <v>21</v>
      </c>
      <c r="L6" s="288"/>
      <c r="M6" s="282"/>
      <c r="N6" s="283"/>
      <c r="O6" s="284"/>
      <c r="P6" s="287"/>
      <c r="Q6" s="288"/>
      <c r="R6" s="81"/>
      <c r="S6" s="82"/>
      <c r="T6" s="82"/>
      <c r="U6" s="82"/>
      <c r="V6" s="282"/>
      <c r="W6" s="283"/>
      <c r="X6" s="284"/>
      <c r="Y6" s="282"/>
      <c r="Z6" s="284"/>
      <c r="AA6" s="84"/>
      <c r="AB6" s="262"/>
      <c r="AC6" s="18"/>
      <c r="AD6" s="262"/>
      <c r="AE6" s="262"/>
      <c r="AF6" s="83"/>
      <c r="AG6" s="261" t="s">
        <v>1079</v>
      </c>
      <c r="AH6" s="261" t="s">
        <v>1080</v>
      </c>
      <c r="AI6" s="89"/>
      <c r="AJ6" s="83" t="s">
        <v>1086</v>
      </c>
      <c r="AK6" s="269"/>
      <c r="AL6" s="93"/>
      <c r="AM6" s="93" t="s">
        <v>1072</v>
      </c>
      <c r="AN6" s="26" t="s">
        <v>1094</v>
      </c>
      <c r="AO6" s="83"/>
      <c r="AP6" s="281" t="s">
        <v>1079</v>
      </c>
      <c r="AQ6" s="261" t="s">
        <v>1080</v>
      </c>
      <c r="AR6" s="89"/>
      <c r="AS6" s="83" t="s">
        <v>1097</v>
      </c>
      <c r="AT6" s="262"/>
      <c r="AU6" s="111"/>
    </row>
    <row r="7" spans="1:51" x14ac:dyDescent="0.5">
      <c r="C7" s="20" t="s">
        <v>1071</v>
      </c>
      <c r="D7" s="93" t="s">
        <v>22</v>
      </c>
      <c r="E7" s="97" t="s">
        <v>861</v>
      </c>
      <c r="F7" s="278"/>
      <c r="G7" s="290"/>
      <c r="H7" s="106" t="s">
        <v>1076</v>
      </c>
      <c r="I7" s="278"/>
      <c r="J7" s="287"/>
      <c r="K7" s="278"/>
      <c r="L7" s="288"/>
      <c r="M7" s="282"/>
      <c r="N7" s="283"/>
      <c r="O7" s="284"/>
      <c r="P7" s="287"/>
      <c r="Q7" s="288"/>
      <c r="R7" s="83" t="s">
        <v>13</v>
      </c>
      <c r="S7" s="83" t="s">
        <v>14</v>
      </c>
      <c r="T7" s="83" t="s">
        <v>17</v>
      </c>
      <c r="U7" s="88" t="s">
        <v>15</v>
      </c>
      <c r="V7" s="282"/>
      <c r="W7" s="283"/>
      <c r="X7" s="284"/>
      <c r="Y7" s="282"/>
      <c r="Z7" s="284"/>
      <c r="AA7" s="84" t="s">
        <v>22</v>
      </c>
      <c r="AB7" s="262"/>
      <c r="AC7" s="25" t="s">
        <v>16</v>
      </c>
      <c r="AD7" s="262"/>
      <c r="AE7" s="262"/>
      <c r="AF7" s="84" t="s">
        <v>1078</v>
      </c>
      <c r="AG7" s="262"/>
      <c r="AH7" s="262"/>
      <c r="AI7" s="89" t="s">
        <v>1081</v>
      </c>
      <c r="AJ7" s="84" t="s">
        <v>1085</v>
      </c>
      <c r="AK7" s="269"/>
      <c r="AL7" s="93" t="s">
        <v>1090</v>
      </c>
      <c r="AM7" s="93" t="s">
        <v>1091</v>
      </c>
      <c r="AN7" s="26" t="s">
        <v>1095</v>
      </c>
      <c r="AO7" s="84" t="s">
        <v>1078</v>
      </c>
      <c r="AP7" s="284"/>
      <c r="AQ7" s="262"/>
      <c r="AR7" s="89" t="s">
        <v>1081</v>
      </c>
      <c r="AS7" s="84" t="s">
        <v>1098</v>
      </c>
      <c r="AT7" s="262"/>
      <c r="AU7" s="111"/>
    </row>
    <row r="8" spans="1:51" x14ac:dyDescent="0.5">
      <c r="C8" s="20"/>
      <c r="D8" s="93"/>
      <c r="E8" s="97"/>
      <c r="F8" s="87"/>
      <c r="G8" s="97"/>
      <c r="H8" s="90" t="s">
        <v>1077</v>
      </c>
      <c r="I8" s="278"/>
      <c r="J8" s="287"/>
      <c r="K8" s="278"/>
      <c r="L8" s="97"/>
      <c r="M8" s="89"/>
      <c r="N8" s="89"/>
      <c r="O8" s="89"/>
      <c r="P8" s="97"/>
      <c r="Q8" s="97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27"/>
      <c r="AD8" s="89"/>
      <c r="AE8" s="89"/>
      <c r="AF8" s="84" t="s">
        <v>1082</v>
      </c>
      <c r="AG8" s="262"/>
      <c r="AH8" s="262"/>
      <c r="AI8" s="89" t="s">
        <v>1084</v>
      </c>
      <c r="AJ8" s="84" t="s">
        <v>1087</v>
      </c>
      <c r="AK8" s="269"/>
      <c r="AL8" s="93"/>
      <c r="AM8" s="93" t="s">
        <v>1092</v>
      </c>
      <c r="AN8" s="26" t="s">
        <v>1096</v>
      </c>
      <c r="AO8" s="84" t="s">
        <v>1082</v>
      </c>
      <c r="AP8" s="284"/>
      <c r="AQ8" s="262"/>
      <c r="AR8" s="89" t="s">
        <v>1084</v>
      </c>
      <c r="AS8" s="84" t="s">
        <v>1091</v>
      </c>
      <c r="AT8" s="262"/>
      <c r="AU8" s="111"/>
    </row>
    <row r="9" spans="1:51" x14ac:dyDescent="0.5">
      <c r="C9" s="28"/>
      <c r="D9" s="94"/>
      <c r="E9" s="22"/>
      <c r="F9" s="29"/>
      <c r="G9" s="22"/>
      <c r="H9" s="103"/>
      <c r="I9" s="295"/>
      <c r="J9" s="294"/>
      <c r="K9" s="295"/>
      <c r="L9" s="22"/>
      <c r="M9" s="30"/>
      <c r="N9" s="30"/>
      <c r="O9" s="30"/>
      <c r="P9" s="22"/>
      <c r="Q9" s="22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30"/>
      <c r="AE9" s="30"/>
      <c r="AF9" s="85" t="s">
        <v>1083</v>
      </c>
      <c r="AG9" s="263"/>
      <c r="AH9" s="263"/>
      <c r="AI9" s="30" t="s">
        <v>1085</v>
      </c>
      <c r="AJ9" s="85" t="s">
        <v>1072</v>
      </c>
      <c r="AK9" s="270"/>
      <c r="AL9" s="94"/>
      <c r="AM9" s="94" t="s">
        <v>1093</v>
      </c>
      <c r="AN9" s="65"/>
      <c r="AO9" s="85" t="s">
        <v>1083</v>
      </c>
      <c r="AP9" s="296"/>
      <c r="AQ9" s="263"/>
      <c r="AR9" s="30" t="s">
        <v>1085</v>
      </c>
      <c r="AS9" s="85" t="s">
        <v>1099</v>
      </c>
      <c r="AT9" s="263"/>
      <c r="AU9" s="111"/>
    </row>
    <row r="10" spans="1:51" s="113" customFormat="1" ht="21" customHeight="1" x14ac:dyDescent="0.5">
      <c r="A10" s="32"/>
      <c r="B10" s="33"/>
      <c r="C10" s="213" t="s">
        <v>1103</v>
      </c>
      <c r="D10" s="33" t="s">
        <v>13</v>
      </c>
      <c r="E10" s="34">
        <v>10778</v>
      </c>
      <c r="F10" s="34">
        <v>800</v>
      </c>
      <c r="G10" s="34">
        <v>8684</v>
      </c>
      <c r="H10" s="34"/>
      <c r="I10" s="32">
        <v>2</v>
      </c>
      <c r="J10" s="32" t="s">
        <v>25</v>
      </c>
      <c r="K10" s="32">
        <v>21.7</v>
      </c>
      <c r="L10" s="32" t="s">
        <v>155</v>
      </c>
      <c r="M10" s="35" t="s">
        <v>27</v>
      </c>
      <c r="N10" s="36" t="s">
        <v>554</v>
      </c>
      <c r="O10" s="37" t="s">
        <v>557</v>
      </c>
      <c r="P10" s="38"/>
      <c r="Q10" s="39"/>
      <c r="R10" s="40">
        <v>1</v>
      </c>
      <c r="S10" s="40"/>
      <c r="T10" s="40">
        <v>1</v>
      </c>
      <c r="U10" s="41"/>
      <c r="V10" s="35" t="s">
        <v>27</v>
      </c>
      <c r="W10" s="36" t="s">
        <v>554</v>
      </c>
      <c r="X10" s="37" t="s">
        <v>557</v>
      </c>
      <c r="Y10" s="38"/>
      <c r="Z10" s="39"/>
      <c r="AA10" s="40">
        <v>1</v>
      </c>
      <c r="AB10" s="42"/>
      <c r="AC10" s="43"/>
      <c r="AD10" s="42"/>
      <c r="AE10" s="42"/>
      <c r="AF10" s="42">
        <f>SUM(I10*400+K10)</f>
        <v>821.7</v>
      </c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 t="s">
        <v>558</v>
      </c>
      <c r="AU10" s="44"/>
      <c r="AV10" s="112"/>
      <c r="AW10" s="112"/>
      <c r="AX10" s="112"/>
      <c r="AY10" s="112"/>
    </row>
    <row r="11" spans="1:51" s="113" customFormat="1" ht="21.75" customHeight="1" x14ac:dyDescent="0.5">
      <c r="A11" s="45"/>
      <c r="B11" s="33"/>
      <c r="C11" s="213" t="s">
        <v>1104</v>
      </c>
      <c r="D11" s="33" t="s">
        <v>13</v>
      </c>
      <c r="E11" s="46">
        <v>8045</v>
      </c>
      <c r="F11" s="46">
        <v>23</v>
      </c>
      <c r="G11" s="46">
        <v>6689</v>
      </c>
      <c r="H11" s="34">
        <v>8</v>
      </c>
      <c r="I11" s="32">
        <v>1</v>
      </c>
      <c r="J11" s="32">
        <v>2</v>
      </c>
      <c r="K11" s="32">
        <v>2</v>
      </c>
      <c r="L11" s="32" t="s">
        <v>155</v>
      </c>
      <c r="M11" s="47" t="s">
        <v>27</v>
      </c>
      <c r="N11" s="48" t="s">
        <v>559</v>
      </c>
      <c r="O11" s="37" t="s">
        <v>79</v>
      </c>
      <c r="P11" s="38" t="s">
        <v>560</v>
      </c>
      <c r="Q11" s="39" t="s">
        <v>31</v>
      </c>
      <c r="R11" s="49">
        <v>1</v>
      </c>
      <c r="S11" s="49"/>
      <c r="T11" s="49">
        <v>1</v>
      </c>
      <c r="U11" s="95"/>
      <c r="V11" s="47" t="s">
        <v>27</v>
      </c>
      <c r="W11" s="48" t="s">
        <v>559</v>
      </c>
      <c r="X11" s="37" t="s">
        <v>79</v>
      </c>
      <c r="Y11" s="38" t="s">
        <v>560</v>
      </c>
      <c r="Z11" s="39" t="s">
        <v>31</v>
      </c>
      <c r="AA11" s="49">
        <v>1</v>
      </c>
      <c r="AB11" s="42"/>
      <c r="AC11" s="50"/>
      <c r="AD11" s="42"/>
      <c r="AE11" s="42"/>
      <c r="AF11" s="42">
        <f>SUM(I11*400+J11*100+K11)</f>
        <v>602</v>
      </c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 t="s">
        <v>533</v>
      </c>
      <c r="AU11" s="44"/>
      <c r="AV11" s="112"/>
      <c r="AW11" s="112"/>
      <c r="AX11" s="112"/>
      <c r="AY11" s="112"/>
    </row>
    <row r="12" spans="1:51" s="19" customFormat="1" ht="21.75" customHeight="1" x14ac:dyDescent="0.5">
      <c r="A12" s="45"/>
      <c r="B12" s="33"/>
      <c r="C12" s="213" t="s">
        <v>1105</v>
      </c>
      <c r="D12" s="33" t="s">
        <v>13</v>
      </c>
      <c r="E12" s="46">
        <v>913</v>
      </c>
      <c r="F12" s="46">
        <v>3</v>
      </c>
      <c r="G12" s="46">
        <v>4361</v>
      </c>
      <c r="H12" s="34">
        <v>8</v>
      </c>
      <c r="I12" s="32">
        <v>1</v>
      </c>
      <c r="J12" s="32">
        <v>1</v>
      </c>
      <c r="K12" s="32">
        <v>42</v>
      </c>
      <c r="L12" s="32" t="s">
        <v>155</v>
      </c>
      <c r="M12" s="47" t="s">
        <v>27</v>
      </c>
      <c r="N12" s="48" t="s">
        <v>559</v>
      </c>
      <c r="O12" s="37" t="s">
        <v>79</v>
      </c>
      <c r="P12" s="38" t="s">
        <v>560</v>
      </c>
      <c r="Q12" s="39" t="s">
        <v>31</v>
      </c>
      <c r="R12" s="49">
        <v>1</v>
      </c>
      <c r="S12" s="49"/>
      <c r="T12" s="49">
        <v>1</v>
      </c>
      <c r="U12" s="95"/>
      <c r="V12" s="47" t="s">
        <v>27</v>
      </c>
      <c r="W12" s="48" t="s">
        <v>559</v>
      </c>
      <c r="X12" s="37" t="s">
        <v>79</v>
      </c>
      <c r="Y12" s="38" t="s">
        <v>560</v>
      </c>
      <c r="Z12" s="39" t="s">
        <v>31</v>
      </c>
      <c r="AA12" s="49">
        <v>1</v>
      </c>
      <c r="AB12" s="42"/>
      <c r="AC12" s="50"/>
      <c r="AD12" s="42"/>
      <c r="AE12" s="42"/>
      <c r="AF12" s="42">
        <f>SUM(I12*400+J12*100+K12)</f>
        <v>542</v>
      </c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 t="s">
        <v>533</v>
      </c>
      <c r="AU12" s="44"/>
    </row>
    <row r="13" spans="1:51" s="19" customFormat="1" ht="22.5" customHeight="1" x14ac:dyDescent="0.5">
      <c r="A13" s="45"/>
      <c r="B13" s="33"/>
      <c r="C13" s="213" t="s">
        <v>1106</v>
      </c>
      <c r="D13" s="33" t="s">
        <v>13</v>
      </c>
      <c r="E13" s="32">
        <v>914</v>
      </c>
      <c r="F13" s="32">
        <v>2</v>
      </c>
      <c r="G13" s="32">
        <v>4326</v>
      </c>
      <c r="H13" s="32">
        <v>4</v>
      </c>
      <c r="I13" s="32">
        <v>3</v>
      </c>
      <c r="J13" s="32">
        <v>3</v>
      </c>
      <c r="K13" s="32">
        <v>34</v>
      </c>
      <c r="L13" s="32" t="s">
        <v>155</v>
      </c>
      <c r="M13" s="47" t="s">
        <v>77</v>
      </c>
      <c r="N13" s="48" t="s">
        <v>156</v>
      </c>
      <c r="O13" s="37" t="s">
        <v>79</v>
      </c>
      <c r="P13" s="38" t="s">
        <v>157</v>
      </c>
      <c r="Q13" s="39" t="s">
        <v>31</v>
      </c>
      <c r="R13" s="49">
        <v>1</v>
      </c>
      <c r="S13" s="49"/>
      <c r="T13" s="49">
        <v>1</v>
      </c>
      <c r="U13" s="95"/>
      <c r="V13" s="51" t="s">
        <v>77</v>
      </c>
      <c r="W13" s="52" t="s">
        <v>156</v>
      </c>
      <c r="X13" s="37" t="s">
        <v>79</v>
      </c>
      <c r="Y13" s="38" t="s">
        <v>157</v>
      </c>
      <c r="Z13" s="39" t="s">
        <v>31</v>
      </c>
      <c r="AA13" s="49">
        <v>1</v>
      </c>
      <c r="AB13" s="42">
        <v>1</v>
      </c>
      <c r="AC13" s="50">
        <v>5</v>
      </c>
      <c r="AD13" s="42"/>
      <c r="AE13" s="42"/>
      <c r="AF13" s="42">
        <f>SUM(I13*400+J13*100+K13)</f>
        <v>1534</v>
      </c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 t="s">
        <v>158</v>
      </c>
      <c r="AU13" s="44"/>
    </row>
    <row r="14" spans="1:51" s="19" customFormat="1" ht="21.75" customHeight="1" x14ac:dyDescent="0.5">
      <c r="A14" s="45"/>
      <c r="B14" s="33"/>
      <c r="C14" s="213" t="s">
        <v>1107</v>
      </c>
      <c r="D14" s="33" t="s">
        <v>13</v>
      </c>
      <c r="E14" s="32">
        <v>915</v>
      </c>
      <c r="F14" s="32">
        <v>1</v>
      </c>
      <c r="G14" s="32">
        <v>4363</v>
      </c>
      <c r="H14" s="32">
        <v>13</v>
      </c>
      <c r="I14" s="32">
        <v>8</v>
      </c>
      <c r="J14" s="32">
        <v>3</v>
      </c>
      <c r="K14" s="32">
        <v>41</v>
      </c>
      <c r="L14" s="32" t="s">
        <v>155</v>
      </c>
      <c r="M14" s="47" t="s">
        <v>27</v>
      </c>
      <c r="N14" s="48" t="s">
        <v>159</v>
      </c>
      <c r="O14" s="37" t="s">
        <v>79</v>
      </c>
      <c r="P14" s="38" t="s">
        <v>160</v>
      </c>
      <c r="Q14" s="39" t="s">
        <v>31</v>
      </c>
      <c r="R14" s="49">
        <v>1</v>
      </c>
      <c r="S14" s="49"/>
      <c r="T14" s="49">
        <v>1</v>
      </c>
      <c r="U14" s="95"/>
      <c r="V14" s="51" t="s">
        <v>27</v>
      </c>
      <c r="W14" s="52" t="s">
        <v>159</v>
      </c>
      <c r="X14" s="37" t="s">
        <v>79</v>
      </c>
      <c r="Y14" s="38" t="s">
        <v>160</v>
      </c>
      <c r="Z14" s="39" t="s">
        <v>31</v>
      </c>
      <c r="AA14" s="49">
        <v>1</v>
      </c>
      <c r="AB14" s="42">
        <v>1</v>
      </c>
      <c r="AC14" s="50">
        <v>2</v>
      </c>
      <c r="AD14" s="42"/>
      <c r="AE14" s="42"/>
      <c r="AF14" s="42">
        <f>SUM(I14*400+J14*100+K14)</f>
        <v>3541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 t="s">
        <v>161</v>
      </c>
      <c r="AU14" s="44"/>
    </row>
    <row r="15" spans="1:51" s="19" customFormat="1" ht="21" customHeight="1" x14ac:dyDescent="0.5">
      <c r="A15" s="45"/>
      <c r="B15" s="33"/>
      <c r="C15" s="213" t="s">
        <v>1110</v>
      </c>
      <c r="D15" s="33" t="s">
        <v>13</v>
      </c>
      <c r="E15" s="46">
        <v>57611</v>
      </c>
      <c r="F15" s="46">
        <v>794</v>
      </c>
      <c r="G15" s="46">
        <v>842</v>
      </c>
      <c r="H15" s="34">
        <v>13</v>
      </c>
      <c r="I15" s="32">
        <v>2</v>
      </c>
      <c r="J15" s="32" t="s">
        <v>25</v>
      </c>
      <c r="K15" s="32">
        <v>63</v>
      </c>
      <c r="L15" s="32" t="s">
        <v>155</v>
      </c>
      <c r="M15" s="47" t="s">
        <v>27</v>
      </c>
      <c r="N15" s="48" t="s">
        <v>561</v>
      </c>
      <c r="O15" s="37" t="s">
        <v>79</v>
      </c>
      <c r="P15" s="38" t="s">
        <v>160</v>
      </c>
      <c r="Q15" s="39" t="s">
        <v>31</v>
      </c>
      <c r="R15" s="49">
        <v>1</v>
      </c>
      <c r="S15" s="49"/>
      <c r="T15" s="49">
        <v>1</v>
      </c>
      <c r="U15" s="95"/>
      <c r="V15" s="47" t="s">
        <v>27</v>
      </c>
      <c r="W15" s="48" t="s">
        <v>561</v>
      </c>
      <c r="X15" s="37" t="s">
        <v>79</v>
      </c>
      <c r="Y15" s="38" t="s">
        <v>160</v>
      </c>
      <c r="Z15" s="39" t="s">
        <v>31</v>
      </c>
      <c r="AA15" s="42">
        <v>1</v>
      </c>
      <c r="AB15" s="42"/>
      <c r="AC15" s="50"/>
      <c r="AD15" s="42"/>
      <c r="AE15" s="42"/>
      <c r="AF15" s="42">
        <f>SUM(I15*400+K15)</f>
        <v>863</v>
      </c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 t="s">
        <v>532</v>
      </c>
      <c r="AU15" s="44"/>
    </row>
    <row r="16" spans="1:51" s="19" customFormat="1" ht="21.75" customHeight="1" x14ac:dyDescent="0.5">
      <c r="A16" s="45"/>
      <c r="B16" s="33"/>
      <c r="C16" s="213" t="s">
        <v>982</v>
      </c>
      <c r="D16" s="33" t="s">
        <v>13</v>
      </c>
      <c r="E16" s="46">
        <v>57612</v>
      </c>
      <c r="F16" s="46">
        <v>795</v>
      </c>
      <c r="G16" s="46">
        <v>843</v>
      </c>
      <c r="H16" s="34">
        <v>13</v>
      </c>
      <c r="I16" s="32">
        <v>4</v>
      </c>
      <c r="J16" s="32">
        <v>2</v>
      </c>
      <c r="K16" s="32">
        <v>80</v>
      </c>
      <c r="L16" s="32" t="s">
        <v>155</v>
      </c>
      <c r="M16" s="47" t="s">
        <v>77</v>
      </c>
      <c r="N16" s="48" t="s">
        <v>156</v>
      </c>
      <c r="O16" s="37" t="s">
        <v>79</v>
      </c>
      <c r="P16" s="38" t="s">
        <v>160</v>
      </c>
      <c r="Q16" s="39" t="s">
        <v>31</v>
      </c>
      <c r="R16" s="49">
        <v>1</v>
      </c>
      <c r="S16" s="49"/>
      <c r="T16" s="49">
        <v>1</v>
      </c>
      <c r="U16" s="95"/>
      <c r="V16" s="47" t="s">
        <v>77</v>
      </c>
      <c r="W16" s="48" t="s">
        <v>156</v>
      </c>
      <c r="X16" s="37" t="s">
        <v>79</v>
      </c>
      <c r="Y16" s="38" t="s">
        <v>160</v>
      </c>
      <c r="Z16" s="39" t="s">
        <v>31</v>
      </c>
      <c r="AA16" s="49">
        <v>1</v>
      </c>
      <c r="AB16" s="42"/>
      <c r="AC16" s="50"/>
      <c r="AD16" s="42"/>
      <c r="AE16" s="42"/>
      <c r="AF16" s="42">
        <f>SUM(I16*400+J16*100+K16)</f>
        <v>1880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 t="s">
        <v>532</v>
      </c>
      <c r="AU16" s="44"/>
    </row>
    <row r="17" spans="1:47" s="19" customFormat="1" ht="21.75" customHeight="1" x14ac:dyDescent="0.5">
      <c r="A17" s="45"/>
      <c r="B17" s="33"/>
      <c r="C17" s="213" t="s">
        <v>1108</v>
      </c>
      <c r="D17" s="33" t="s">
        <v>13</v>
      </c>
      <c r="E17" s="46">
        <v>56782</v>
      </c>
      <c r="F17" s="46">
        <v>796</v>
      </c>
      <c r="G17" s="46">
        <v>3775</v>
      </c>
      <c r="H17" s="34">
        <v>14</v>
      </c>
      <c r="I17" s="32">
        <v>3</v>
      </c>
      <c r="J17" s="32" t="s">
        <v>25</v>
      </c>
      <c r="K17" s="32">
        <v>5</v>
      </c>
      <c r="L17" s="32" t="s">
        <v>155</v>
      </c>
      <c r="M17" s="47" t="s">
        <v>27</v>
      </c>
      <c r="N17" s="48" t="s">
        <v>564</v>
      </c>
      <c r="O17" s="37" t="s">
        <v>79</v>
      </c>
      <c r="P17" s="38" t="s">
        <v>563</v>
      </c>
      <c r="Q17" s="39" t="s">
        <v>31</v>
      </c>
      <c r="R17" s="49">
        <v>1</v>
      </c>
      <c r="S17" s="49"/>
      <c r="T17" s="49">
        <v>1</v>
      </c>
      <c r="U17" s="95"/>
      <c r="V17" s="47" t="s">
        <v>27</v>
      </c>
      <c r="W17" s="48" t="s">
        <v>562</v>
      </c>
      <c r="X17" s="37" t="s">
        <v>79</v>
      </c>
      <c r="Y17" s="38" t="s">
        <v>563</v>
      </c>
      <c r="Z17" s="39" t="s">
        <v>31</v>
      </c>
      <c r="AA17" s="49">
        <v>1</v>
      </c>
      <c r="AB17" s="42"/>
      <c r="AC17" s="50"/>
      <c r="AD17" s="42"/>
      <c r="AE17" s="42"/>
      <c r="AF17" s="42">
        <f>SUM(I17*400+K17)</f>
        <v>1205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 t="s">
        <v>533</v>
      </c>
      <c r="AU17" s="44"/>
    </row>
    <row r="18" spans="1:47" s="19" customFormat="1" ht="21.75" customHeight="1" x14ac:dyDescent="0.5">
      <c r="A18" s="45"/>
      <c r="B18" s="33"/>
      <c r="C18" s="213" t="s">
        <v>1109</v>
      </c>
      <c r="D18" s="33" t="s">
        <v>13</v>
      </c>
      <c r="E18" s="46">
        <v>56783</v>
      </c>
      <c r="F18" s="46">
        <v>797</v>
      </c>
      <c r="G18" s="46">
        <v>3302</v>
      </c>
      <c r="H18" s="34">
        <v>14</v>
      </c>
      <c r="I18" s="32">
        <v>2</v>
      </c>
      <c r="J18" s="32" t="s">
        <v>25</v>
      </c>
      <c r="K18" s="32">
        <v>66</v>
      </c>
      <c r="L18" s="32" t="s">
        <v>155</v>
      </c>
      <c r="M18" s="47" t="s">
        <v>27</v>
      </c>
      <c r="N18" s="48" t="s">
        <v>564</v>
      </c>
      <c r="O18" s="37" t="s">
        <v>79</v>
      </c>
      <c r="P18" s="38" t="s">
        <v>563</v>
      </c>
      <c r="Q18" s="39" t="s">
        <v>31</v>
      </c>
      <c r="R18" s="49">
        <v>1</v>
      </c>
      <c r="S18" s="49"/>
      <c r="T18" s="49">
        <v>1</v>
      </c>
      <c r="U18" s="95"/>
      <c r="V18" s="47" t="s">
        <v>27</v>
      </c>
      <c r="W18" s="48" t="s">
        <v>562</v>
      </c>
      <c r="X18" s="37" t="s">
        <v>79</v>
      </c>
      <c r="Y18" s="38" t="s">
        <v>563</v>
      </c>
      <c r="Z18" s="39" t="s">
        <v>31</v>
      </c>
      <c r="AA18" s="49">
        <v>1</v>
      </c>
      <c r="AB18" s="42"/>
      <c r="AC18" s="50"/>
      <c r="AD18" s="42"/>
      <c r="AE18" s="42"/>
      <c r="AF18" s="42">
        <f>SUM(I18*400+K18)</f>
        <v>866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 t="s">
        <v>533</v>
      </c>
      <c r="AU18" s="44"/>
    </row>
    <row r="19" spans="1:47" s="44" customFormat="1" x14ac:dyDescent="0.5">
      <c r="A19" s="45"/>
      <c r="B19" s="33"/>
      <c r="C19" s="213" t="s">
        <v>1111</v>
      </c>
      <c r="D19" s="33" t="s">
        <v>13</v>
      </c>
      <c r="E19" s="46">
        <v>53605</v>
      </c>
      <c r="F19" s="46">
        <v>798</v>
      </c>
      <c r="G19" s="46">
        <v>844</v>
      </c>
      <c r="H19" s="34">
        <v>13</v>
      </c>
      <c r="I19" s="32">
        <v>3</v>
      </c>
      <c r="J19" s="32">
        <v>2</v>
      </c>
      <c r="K19" s="32">
        <v>39</v>
      </c>
      <c r="L19" s="32" t="s">
        <v>155</v>
      </c>
      <c r="M19" s="47" t="s">
        <v>27</v>
      </c>
      <c r="N19" s="48" t="s">
        <v>403</v>
      </c>
      <c r="O19" s="37" t="s">
        <v>79</v>
      </c>
      <c r="P19" s="38" t="s">
        <v>404</v>
      </c>
      <c r="Q19" s="39" t="s">
        <v>31</v>
      </c>
      <c r="R19" s="49">
        <v>1</v>
      </c>
      <c r="S19" s="49"/>
      <c r="T19" s="49">
        <v>1</v>
      </c>
      <c r="U19" s="95"/>
      <c r="V19" s="47" t="s">
        <v>27</v>
      </c>
      <c r="W19" s="48" t="s">
        <v>403</v>
      </c>
      <c r="X19" s="37" t="s">
        <v>79</v>
      </c>
      <c r="Y19" s="38" t="s">
        <v>404</v>
      </c>
      <c r="Z19" s="39" t="s">
        <v>31</v>
      </c>
      <c r="AA19" s="49">
        <v>1</v>
      </c>
      <c r="AB19" s="42"/>
      <c r="AC19" s="50"/>
      <c r="AD19" s="42"/>
      <c r="AE19" s="42"/>
      <c r="AF19" s="42">
        <f>SUM(I19*400+J19*100+K19)</f>
        <v>1439</v>
      </c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 t="s">
        <v>565</v>
      </c>
    </row>
    <row r="20" spans="1:47" s="44" customFormat="1" x14ac:dyDescent="0.5">
      <c r="A20" s="45"/>
      <c r="B20" s="33"/>
      <c r="C20" s="213" t="s">
        <v>1112</v>
      </c>
      <c r="D20" s="33" t="s">
        <v>13</v>
      </c>
      <c r="E20" s="46">
        <v>53606</v>
      </c>
      <c r="F20" s="46">
        <v>799</v>
      </c>
      <c r="G20" s="46">
        <v>3334</v>
      </c>
      <c r="H20" s="34">
        <v>13</v>
      </c>
      <c r="I20" s="32">
        <v>4</v>
      </c>
      <c r="J20" s="32">
        <v>3</v>
      </c>
      <c r="K20" s="32">
        <v>3</v>
      </c>
      <c r="L20" s="32" t="s">
        <v>155</v>
      </c>
      <c r="M20" s="47" t="s">
        <v>27</v>
      </c>
      <c r="N20" s="48" t="s">
        <v>566</v>
      </c>
      <c r="O20" s="37" t="s">
        <v>79</v>
      </c>
      <c r="P20" s="38" t="s">
        <v>407</v>
      </c>
      <c r="Q20" s="39" t="s">
        <v>31</v>
      </c>
      <c r="R20" s="49">
        <v>1</v>
      </c>
      <c r="S20" s="49"/>
      <c r="T20" s="49">
        <v>1</v>
      </c>
      <c r="U20" s="95"/>
      <c r="V20" s="47" t="s">
        <v>27</v>
      </c>
      <c r="W20" s="48" t="s">
        <v>566</v>
      </c>
      <c r="X20" s="37" t="s">
        <v>79</v>
      </c>
      <c r="Y20" s="38" t="s">
        <v>407</v>
      </c>
      <c r="Z20" s="39" t="s">
        <v>31</v>
      </c>
      <c r="AA20" s="49">
        <v>1</v>
      </c>
      <c r="AB20" s="42"/>
      <c r="AC20" s="50"/>
      <c r="AD20" s="42"/>
      <c r="AE20" s="42"/>
      <c r="AF20" s="42">
        <f>SUM(I20*400+J20*100+K20)</f>
        <v>1903</v>
      </c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 t="s">
        <v>565</v>
      </c>
    </row>
    <row r="21" spans="1:47" s="44" customFormat="1" x14ac:dyDescent="0.5">
      <c r="A21" s="45"/>
      <c r="B21" s="33"/>
      <c r="C21" s="213" t="s">
        <v>1113</v>
      </c>
      <c r="D21" s="33" t="s">
        <v>13</v>
      </c>
      <c r="E21" s="46">
        <v>57607</v>
      </c>
      <c r="F21" s="46">
        <v>628</v>
      </c>
      <c r="G21" s="46">
        <v>3139</v>
      </c>
      <c r="H21" s="34">
        <v>8</v>
      </c>
      <c r="I21" s="32">
        <v>2</v>
      </c>
      <c r="J21" s="32">
        <v>3</v>
      </c>
      <c r="K21" s="32">
        <v>62</v>
      </c>
      <c r="L21" s="32" t="s">
        <v>155</v>
      </c>
      <c r="M21" s="47" t="s">
        <v>27</v>
      </c>
      <c r="N21" s="48" t="s">
        <v>559</v>
      </c>
      <c r="O21" s="37" t="s">
        <v>79</v>
      </c>
      <c r="P21" s="38" t="s">
        <v>560</v>
      </c>
      <c r="Q21" s="39" t="s">
        <v>31</v>
      </c>
      <c r="R21" s="49">
        <v>1</v>
      </c>
      <c r="S21" s="49"/>
      <c r="T21" s="49">
        <v>1</v>
      </c>
      <c r="U21" s="95"/>
      <c r="V21" s="47" t="s">
        <v>27</v>
      </c>
      <c r="W21" s="48" t="s">
        <v>559</v>
      </c>
      <c r="X21" s="37" t="s">
        <v>79</v>
      </c>
      <c r="Y21" s="38" t="s">
        <v>560</v>
      </c>
      <c r="Z21" s="39" t="s">
        <v>31</v>
      </c>
      <c r="AA21" s="49">
        <v>1</v>
      </c>
      <c r="AB21" s="42"/>
      <c r="AC21" s="50"/>
      <c r="AD21" s="42"/>
      <c r="AE21" s="42"/>
      <c r="AF21" s="42">
        <f>SUM(I21*400+J21*100+K21)</f>
        <v>1162</v>
      </c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 t="s">
        <v>533</v>
      </c>
    </row>
    <row r="22" spans="1:47" s="44" customFormat="1" ht="22.5" customHeight="1" x14ac:dyDescent="0.5">
      <c r="A22" s="45"/>
      <c r="B22" s="33"/>
      <c r="C22" s="213" t="s">
        <v>1114</v>
      </c>
      <c r="D22" s="33" t="s">
        <v>13</v>
      </c>
      <c r="E22" s="46">
        <v>55887</v>
      </c>
      <c r="F22" s="46">
        <v>630</v>
      </c>
      <c r="G22" s="46">
        <v>3141</v>
      </c>
      <c r="H22" s="34">
        <v>8</v>
      </c>
      <c r="I22" s="32">
        <v>3</v>
      </c>
      <c r="J22" s="32">
        <v>2</v>
      </c>
      <c r="K22" s="32">
        <v>94</v>
      </c>
      <c r="L22" s="32" t="s">
        <v>155</v>
      </c>
      <c r="M22" s="47" t="s">
        <v>77</v>
      </c>
      <c r="N22" s="48" t="s">
        <v>586</v>
      </c>
      <c r="O22" s="37" t="s">
        <v>79</v>
      </c>
      <c r="P22" s="38" t="s">
        <v>560</v>
      </c>
      <c r="Q22" s="39" t="s">
        <v>31</v>
      </c>
      <c r="R22" s="49">
        <v>1</v>
      </c>
      <c r="S22" s="49"/>
      <c r="T22" s="49">
        <v>1</v>
      </c>
      <c r="U22" s="95"/>
      <c r="V22" s="47" t="s">
        <v>77</v>
      </c>
      <c r="W22" s="48" t="s">
        <v>586</v>
      </c>
      <c r="X22" s="37" t="s">
        <v>79</v>
      </c>
      <c r="Y22" s="38" t="s">
        <v>560</v>
      </c>
      <c r="Z22" s="39" t="s">
        <v>31</v>
      </c>
      <c r="AA22" s="49">
        <v>1</v>
      </c>
      <c r="AB22" s="42"/>
      <c r="AC22" s="50"/>
      <c r="AD22" s="42"/>
      <c r="AE22" s="42"/>
      <c r="AF22" s="42">
        <f>SUM(I22*400+J22*100+K22)</f>
        <v>1494</v>
      </c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 t="s">
        <v>533</v>
      </c>
    </row>
    <row r="23" spans="1:47" s="44" customFormat="1" x14ac:dyDescent="0.5">
      <c r="A23" s="45"/>
      <c r="B23" s="33"/>
      <c r="C23" s="213" t="s">
        <v>1115</v>
      </c>
      <c r="D23" s="33" t="s">
        <v>13</v>
      </c>
      <c r="E23" s="46">
        <v>10385</v>
      </c>
      <c r="F23" s="46">
        <v>26</v>
      </c>
      <c r="G23" s="46">
        <v>8508</v>
      </c>
      <c r="H23" s="34">
        <v>8</v>
      </c>
      <c r="I23" s="32" t="s">
        <v>25</v>
      </c>
      <c r="J23" s="32">
        <v>2</v>
      </c>
      <c r="K23" s="32">
        <v>31</v>
      </c>
      <c r="L23" s="32" t="s">
        <v>155</v>
      </c>
      <c r="M23" s="47" t="s">
        <v>77</v>
      </c>
      <c r="N23" s="48" t="s">
        <v>586</v>
      </c>
      <c r="O23" s="37" t="s">
        <v>79</v>
      </c>
      <c r="P23" s="38" t="s">
        <v>560</v>
      </c>
      <c r="Q23" s="39" t="s">
        <v>31</v>
      </c>
      <c r="R23" s="49">
        <v>1</v>
      </c>
      <c r="S23" s="49"/>
      <c r="T23" s="49">
        <v>1</v>
      </c>
      <c r="U23" s="95"/>
      <c r="V23" s="47" t="s">
        <v>77</v>
      </c>
      <c r="W23" s="48" t="s">
        <v>586</v>
      </c>
      <c r="X23" s="37" t="s">
        <v>79</v>
      </c>
      <c r="Y23" s="38" t="s">
        <v>560</v>
      </c>
      <c r="Z23" s="39" t="s">
        <v>31</v>
      </c>
      <c r="AA23" s="49">
        <v>1</v>
      </c>
      <c r="AB23" s="42"/>
      <c r="AC23" s="50"/>
      <c r="AD23" s="42"/>
      <c r="AE23" s="42"/>
      <c r="AF23" s="42">
        <f>SUM(J23*100+K23)</f>
        <v>231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 t="s">
        <v>538</v>
      </c>
    </row>
    <row r="24" spans="1:47" s="44" customFormat="1" x14ac:dyDescent="0.5">
      <c r="A24" s="45"/>
      <c r="B24" s="33"/>
      <c r="C24" s="213" t="s">
        <v>1116</v>
      </c>
      <c r="D24" s="33" t="s">
        <v>13</v>
      </c>
      <c r="E24" s="46">
        <v>10384</v>
      </c>
      <c r="F24" s="46">
        <v>27</v>
      </c>
      <c r="G24" s="46">
        <v>8509</v>
      </c>
      <c r="H24" s="34">
        <v>8</v>
      </c>
      <c r="I24" s="32" t="s">
        <v>25</v>
      </c>
      <c r="J24" s="32">
        <v>3</v>
      </c>
      <c r="K24" s="32">
        <v>12</v>
      </c>
      <c r="L24" s="32" t="s">
        <v>155</v>
      </c>
      <c r="M24" s="47" t="s">
        <v>77</v>
      </c>
      <c r="N24" s="48" t="s">
        <v>586</v>
      </c>
      <c r="O24" s="37" t="s">
        <v>79</v>
      </c>
      <c r="P24" s="38" t="s">
        <v>560</v>
      </c>
      <c r="Q24" s="39" t="s">
        <v>31</v>
      </c>
      <c r="R24" s="49">
        <v>1</v>
      </c>
      <c r="S24" s="49"/>
      <c r="T24" s="49">
        <v>1</v>
      </c>
      <c r="U24" s="95"/>
      <c r="V24" s="47" t="s">
        <v>77</v>
      </c>
      <c r="W24" s="48" t="s">
        <v>586</v>
      </c>
      <c r="X24" s="37" t="s">
        <v>79</v>
      </c>
      <c r="Y24" s="38" t="s">
        <v>560</v>
      </c>
      <c r="Z24" s="39" t="s">
        <v>31</v>
      </c>
      <c r="AA24" s="49">
        <v>1</v>
      </c>
      <c r="AB24" s="42"/>
      <c r="AC24" s="50"/>
      <c r="AD24" s="42"/>
      <c r="AE24" s="42"/>
      <c r="AF24" s="42">
        <f>SUM(J24*100+K24)</f>
        <v>312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 t="s">
        <v>533</v>
      </c>
    </row>
    <row r="25" spans="1:47" s="44" customFormat="1" x14ac:dyDescent="0.5">
      <c r="A25" s="45"/>
      <c r="B25" s="33"/>
      <c r="C25" s="213" t="s">
        <v>1117</v>
      </c>
      <c r="D25" s="33" t="s">
        <v>13</v>
      </c>
      <c r="E25" s="46">
        <v>57608</v>
      </c>
      <c r="F25" s="46">
        <v>629</v>
      </c>
      <c r="G25" s="46">
        <v>3140</v>
      </c>
      <c r="H25" s="34">
        <v>4</v>
      </c>
      <c r="I25" s="32">
        <v>6</v>
      </c>
      <c r="J25" s="32">
        <v>3</v>
      </c>
      <c r="K25" s="32">
        <v>56</v>
      </c>
      <c r="L25" s="32" t="s">
        <v>155</v>
      </c>
      <c r="M25" s="47" t="s">
        <v>77</v>
      </c>
      <c r="N25" s="48" t="s">
        <v>156</v>
      </c>
      <c r="O25" s="37" t="s">
        <v>79</v>
      </c>
      <c r="P25" s="38" t="s">
        <v>157</v>
      </c>
      <c r="Q25" s="39" t="s">
        <v>31</v>
      </c>
      <c r="R25" s="49">
        <v>1</v>
      </c>
      <c r="S25" s="49"/>
      <c r="T25" s="49">
        <v>1</v>
      </c>
      <c r="U25" s="95"/>
      <c r="V25" s="51" t="s">
        <v>77</v>
      </c>
      <c r="W25" s="52" t="s">
        <v>156</v>
      </c>
      <c r="X25" s="37" t="s">
        <v>79</v>
      </c>
      <c r="Y25" s="38" t="s">
        <v>157</v>
      </c>
      <c r="Z25" s="39" t="s">
        <v>31</v>
      </c>
      <c r="AA25" s="42">
        <v>1</v>
      </c>
      <c r="AB25" s="42"/>
      <c r="AC25" s="50"/>
      <c r="AD25" s="42"/>
      <c r="AE25" s="42"/>
      <c r="AF25" s="42">
        <f>SUM(I25*400+J25*100+K25)</f>
        <v>2756</v>
      </c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 t="s">
        <v>162</v>
      </c>
    </row>
    <row r="26" spans="1:47" s="44" customFormat="1" x14ac:dyDescent="0.5">
      <c r="A26" s="45"/>
      <c r="B26" s="33"/>
      <c r="C26" s="213" t="s">
        <v>1118</v>
      </c>
      <c r="D26" s="33" t="s">
        <v>13</v>
      </c>
      <c r="E26" s="46">
        <v>57609</v>
      </c>
      <c r="F26" s="46">
        <v>632</v>
      </c>
      <c r="G26" s="46">
        <v>3142</v>
      </c>
      <c r="H26" s="34">
        <v>4</v>
      </c>
      <c r="I26" s="32">
        <v>2</v>
      </c>
      <c r="J26" s="32">
        <v>1</v>
      </c>
      <c r="K26" s="32">
        <v>51.5</v>
      </c>
      <c r="L26" s="32" t="s">
        <v>155</v>
      </c>
      <c r="M26" s="47" t="s">
        <v>77</v>
      </c>
      <c r="N26" s="48" t="s">
        <v>567</v>
      </c>
      <c r="O26" s="37" t="s">
        <v>79</v>
      </c>
      <c r="P26" s="38" t="s">
        <v>569</v>
      </c>
      <c r="Q26" s="39" t="s">
        <v>31</v>
      </c>
      <c r="R26" s="49">
        <v>1</v>
      </c>
      <c r="S26" s="49"/>
      <c r="T26" s="49">
        <v>1</v>
      </c>
      <c r="U26" s="95"/>
      <c r="V26" s="47" t="s">
        <v>77</v>
      </c>
      <c r="W26" s="48" t="s">
        <v>567</v>
      </c>
      <c r="X26" s="37" t="s">
        <v>79</v>
      </c>
      <c r="Y26" s="38" t="s">
        <v>569</v>
      </c>
      <c r="Z26" s="39" t="s">
        <v>31</v>
      </c>
      <c r="AA26" s="49">
        <v>1</v>
      </c>
      <c r="AB26" s="42"/>
      <c r="AC26" s="50"/>
      <c r="AD26" s="42"/>
      <c r="AE26" s="42"/>
      <c r="AF26" s="42">
        <f>SUM(I26*400+J26*100+K26)</f>
        <v>951.5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 t="s">
        <v>538</v>
      </c>
    </row>
    <row r="27" spans="1:47" s="44" customFormat="1" x14ac:dyDescent="0.5">
      <c r="A27" s="45"/>
      <c r="B27" s="33"/>
      <c r="C27" s="213" t="s">
        <v>1119</v>
      </c>
      <c r="D27" s="33" t="s">
        <v>13</v>
      </c>
      <c r="E27" s="46">
        <v>3888</v>
      </c>
      <c r="F27" s="46">
        <v>22</v>
      </c>
      <c r="G27" s="46">
        <v>5029</v>
      </c>
      <c r="H27" s="34">
        <v>4</v>
      </c>
      <c r="I27" s="32">
        <v>1</v>
      </c>
      <c r="J27" s="32" t="s">
        <v>25</v>
      </c>
      <c r="K27" s="32">
        <v>1.1000000000000001</v>
      </c>
      <c r="L27" s="32" t="s">
        <v>155</v>
      </c>
      <c r="M27" s="47" t="s">
        <v>105</v>
      </c>
      <c r="N27" s="48" t="s">
        <v>568</v>
      </c>
      <c r="O27" s="37" t="s">
        <v>79</v>
      </c>
      <c r="P27" s="38" t="s">
        <v>569</v>
      </c>
      <c r="Q27" s="39" t="s">
        <v>31</v>
      </c>
      <c r="R27" s="49">
        <v>1</v>
      </c>
      <c r="S27" s="49"/>
      <c r="T27" s="49">
        <v>1</v>
      </c>
      <c r="U27" s="95"/>
      <c r="V27" s="47" t="s">
        <v>105</v>
      </c>
      <c r="W27" s="48" t="s">
        <v>568</v>
      </c>
      <c r="X27" s="37" t="s">
        <v>79</v>
      </c>
      <c r="Y27" s="38" t="s">
        <v>569</v>
      </c>
      <c r="Z27" s="39" t="s">
        <v>31</v>
      </c>
      <c r="AA27" s="49">
        <v>1</v>
      </c>
      <c r="AB27" s="42"/>
      <c r="AC27" s="50"/>
      <c r="AD27" s="42"/>
      <c r="AE27" s="42"/>
      <c r="AF27" s="42">
        <f>SUM(I27*400+K27)</f>
        <v>401.1</v>
      </c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 t="s">
        <v>532</v>
      </c>
    </row>
    <row r="28" spans="1:47" s="44" customFormat="1" x14ac:dyDescent="0.5">
      <c r="A28" s="45"/>
      <c r="B28" s="33"/>
      <c r="C28" s="213" t="s">
        <v>1120</v>
      </c>
      <c r="D28" s="33" t="s">
        <v>13</v>
      </c>
      <c r="E28" s="46">
        <v>11123</v>
      </c>
      <c r="F28" s="46">
        <v>32</v>
      </c>
      <c r="G28" s="46">
        <v>8864</v>
      </c>
      <c r="H28" s="34">
        <v>13</v>
      </c>
      <c r="I28" s="32">
        <v>1</v>
      </c>
      <c r="J28" s="32" t="s">
        <v>25</v>
      </c>
      <c r="K28" s="32">
        <v>1.1000000000000001</v>
      </c>
      <c r="L28" s="32" t="s">
        <v>155</v>
      </c>
      <c r="M28" s="47" t="s">
        <v>77</v>
      </c>
      <c r="N28" s="48" t="s">
        <v>570</v>
      </c>
      <c r="O28" s="37" t="s">
        <v>79</v>
      </c>
      <c r="P28" s="38" t="s">
        <v>571</v>
      </c>
      <c r="Q28" s="39" t="s">
        <v>31</v>
      </c>
      <c r="R28" s="49">
        <v>1</v>
      </c>
      <c r="S28" s="49"/>
      <c r="T28" s="49">
        <v>1</v>
      </c>
      <c r="U28" s="95"/>
      <c r="V28" s="47" t="s">
        <v>77</v>
      </c>
      <c r="W28" s="48" t="s">
        <v>570</v>
      </c>
      <c r="X28" s="37" t="s">
        <v>79</v>
      </c>
      <c r="Y28" s="38" t="s">
        <v>571</v>
      </c>
      <c r="Z28" s="39" t="s">
        <v>31</v>
      </c>
      <c r="AA28" s="49">
        <v>1</v>
      </c>
      <c r="AB28" s="42"/>
      <c r="AC28" s="50"/>
      <c r="AD28" s="42"/>
      <c r="AE28" s="42"/>
      <c r="AF28" s="42">
        <f>SUM(I28*400+K28)</f>
        <v>401.1</v>
      </c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 t="s">
        <v>532</v>
      </c>
    </row>
    <row r="29" spans="1:47" s="44" customFormat="1" x14ac:dyDescent="0.5">
      <c r="A29" s="55"/>
      <c r="B29" s="56"/>
      <c r="C29" s="213" t="s">
        <v>1121</v>
      </c>
      <c r="D29" s="56" t="s">
        <v>13</v>
      </c>
      <c r="E29" s="57">
        <v>3887</v>
      </c>
      <c r="F29" s="57">
        <v>21</v>
      </c>
      <c r="G29" s="57">
        <v>5028</v>
      </c>
      <c r="H29" s="58">
        <v>13</v>
      </c>
      <c r="I29" s="59">
        <v>2</v>
      </c>
      <c r="J29" s="59" t="s">
        <v>25</v>
      </c>
      <c r="K29" s="59" t="s">
        <v>25</v>
      </c>
      <c r="L29" s="59" t="s">
        <v>155</v>
      </c>
      <c r="M29" s="60" t="s">
        <v>105</v>
      </c>
      <c r="N29" s="61" t="s">
        <v>643</v>
      </c>
      <c r="O29" s="37" t="s">
        <v>573</v>
      </c>
      <c r="P29" s="38" t="s">
        <v>571</v>
      </c>
      <c r="Q29" s="39" t="s">
        <v>31</v>
      </c>
      <c r="R29" s="49">
        <v>1</v>
      </c>
      <c r="S29" s="49"/>
      <c r="T29" s="49">
        <v>1</v>
      </c>
      <c r="U29" s="95"/>
      <c r="V29" s="60" t="s">
        <v>105</v>
      </c>
      <c r="W29" s="61" t="s">
        <v>643</v>
      </c>
      <c r="X29" s="37" t="s">
        <v>573</v>
      </c>
      <c r="Y29" s="38" t="s">
        <v>571</v>
      </c>
      <c r="Z29" s="39" t="s">
        <v>31</v>
      </c>
      <c r="AA29" s="49">
        <v>1</v>
      </c>
      <c r="AB29" s="40">
        <v>1</v>
      </c>
      <c r="AC29" s="62">
        <v>5</v>
      </c>
      <c r="AD29" s="40"/>
      <c r="AE29" s="40"/>
      <c r="AF29" s="40">
        <f>SUM(I29*400)</f>
        <v>800</v>
      </c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 t="s">
        <v>1044</v>
      </c>
      <c r="AU29" s="63"/>
    </row>
    <row r="30" spans="1:47" s="44" customFormat="1" x14ac:dyDescent="0.5">
      <c r="A30" s="55"/>
      <c r="B30" s="56"/>
      <c r="C30" s="213" t="s">
        <v>1122</v>
      </c>
      <c r="D30" s="56" t="s">
        <v>13</v>
      </c>
      <c r="E30" s="57">
        <v>3886</v>
      </c>
      <c r="F30" s="57">
        <v>20</v>
      </c>
      <c r="G30" s="57">
        <v>5027</v>
      </c>
      <c r="H30" s="58">
        <v>13</v>
      </c>
      <c r="I30" s="59">
        <v>2</v>
      </c>
      <c r="J30" s="59" t="s">
        <v>25</v>
      </c>
      <c r="K30" s="59" t="s">
        <v>25</v>
      </c>
      <c r="L30" s="59" t="s">
        <v>155</v>
      </c>
      <c r="M30" s="47" t="s">
        <v>77</v>
      </c>
      <c r="N30" s="48" t="s">
        <v>570</v>
      </c>
      <c r="O30" s="37" t="s">
        <v>79</v>
      </c>
      <c r="P30" s="38" t="s">
        <v>571</v>
      </c>
      <c r="Q30" s="39" t="s">
        <v>31</v>
      </c>
      <c r="R30" s="49">
        <v>1</v>
      </c>
      <c r="S30" s="49"/>
      <c r="T30" s="49">
        <v>1</v>
      </c>
      <c r="U30" s="95"/>
      <c r="V30" s="47" t="s">
        <v>77</v>
      </c>
      <c r="W30" s="48" t="s">
        <v>570</v>
      </c>
      <c r="X30" s="37" t="s">
        <v>79</v>
      </c>
      <c r="Y30" s="38" t="s">
        <v>571</v>
      </c>
      <c r="Z30" s="39" t="s">
        <v>31</v>
      </c>
      <c r="AA30" s="49">
        <v>1</v>
      </c>
      <c r="AB30" s="40">
        <v>1</v>
      </c>
      <c r="AC30" s="62">
        <v>3</v>
      </c>
      <c r="AD30" s="40"/>
      <c r="AE30" s="40"/>
      <c r="AF30" s="40">
        <f>SUM(I30*400)</f>
        <v>800</v>
      </c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 t="s">
        <v>642</v>
      </c>
      <c r="AU30" s="63"/>
    </row>
    <row r="31" spans="1:47" s="44" customFormat="1" x14ac:dyDescent="0.5">
      <c r="A31" s="45"/>
      <c r="B31" s="33"/>
      <c r="C31" s="213" t="s">
        <v>1123</v>
      </c>
      <c r="D31" s="33" t="s">
        <v>13</v>
      </c>
      <c r="E31" s="46">
        <v>3885</v>
      </c>
      <c r="F31" s="46">
        <v>19</v>
      </c>
      <c r="G31" s="46">
        <v>5026</v>
      </c>
      <c r="H31" s="34">
        <v>2</v>
      </c>
      <c r="I31" s="32">
        <v>2</v>
      </c>
      <c r="J31" s="32" t="s">
        <v>25</v>
      </c>
      <c r="K31" s="32" t="s">
        <v>25</v>
      </c>
      <c r="L31" s="32" t="s">
        <v>155</v>
      </c>
      <c r="M31" s="47" t="s">
        <v>27</v>
      </c>
      <c r="N31" s="48" t="s">
        <v>572</v>
      </c>
      <c r="O31" s="37" t="s">
        <v>573</v>
      </c>
      <c r="P31" s="38" t="s">
        <v>574</v>
      </c>
      <c r="Q31" s="39" t="s">
        <v>575</v>
      </c>
      <c r="R31" s="49">
        <v>1</v>
      </c>
      <c r="S31" s="49"/>
      <c r="T31" s="49">
        <v>1</v>
      </c>
      <c r="U31" s="95"/>
      <c r="V31" s="47" t="s">
        <v>27</v>
      </c>
      <c r="W31" s="48" t="s">
        <v>572</v>
      </c>
      <c r="X31" s="37" t="s">
        <v>573</v>
      </c>
      <c r="Y31" s="38" t="s">
        <v>574</v>
      </c>
      <c r="Z31" s="39" t="s">
        <v>575</v>
      </c>
      <c r="AA31" s="49">
        <v>1</v>
      </c>
      <c r="AB31" s="42"/>
      <c r="AC31" s="50"/>
      <c r="AD31" s="42"/>
      <c r="AE31" s="42"/>
      <c r="AF31" s="40">
        <f>SUM(I31*400)</f>
        <v>800</v>
      </c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 t="s">
        <v>565</v>
      </c>
    </row>
    <row r="32" spans="1:47" s="44" customFormat="1" x14ac:dyDescent="0.5">
      <c r="A32" s="45"/>
      <c r="B32" s="33"/>
      <c r="C32" s="213" t="s">
        <v>1124</v>
      </c>
      <c r="D32" s="33" t="s">
        <v>13</v>
      </c>
      <c r="E32" s="46">
        <v>3884</v>
      </c>
      <c r="F32" s="46">
        <v>18</v>
      </c>
      <c r="G32" s="46">
        <v>5025</v>
      </c>
      <c r="H32" s="34">
        <v>13</v>
      </c>
      <c r="I32" s="32">
        <v>2</v>
      </c>
      <c r="J32" s="32" t="s">
        <v>25</v>
      </c>
      <c r="K32" s="32" t="s">
        <v>25</v>
      </c>
      <c r="L32" s="32" t="s">
        <v>155</v>
      </c>
      <c r="M32" s="47" t="s">
        <v>27</v>
      </c>
      <c r="N32" s="48" t="s">
        <v>576</v>
      </c>
      <c r="O32" s="37" t="s">
        <v>573</v>
      </c>
      <c r="P32" s="38" t="s">
        <v>577</v>
      </c>
      <c r="Q32" s="39" t="s">
        <v>31</v>
      </c>
      <c r="R32" s="49">
        <v>1</v>
      </c>
      <c r="S32" s="49"/>
      <c r="T32" s="49">
        <v>1</v>
      </c>
      <c r="U32" s="95"/>
      <c r="V32" s="47" t="s">
        <v>27</v>
      </c>
      <c r="W32" s="48" t="s">
        <v>576</v>
      </c>
      <c r="X32" s="37" t="s">
        <v>573</v>
      </c>
      <c r="Y32" s="38" t="s">
        <v>577</v>
      </c>
      <c r="Z32" s="39" t="s">
        <v>31</v>
      </c>
      <c r="AA32" s="49">
        <v>1</v>
      </c>
      <c r="AB32" s="42"/>
      <c r="AC32" s="50"/>
      <c r="AD32" s="42"/>
      <c r="AE32" s="42"/>
      <c r="AF32" s="40">
        <f>SUM(I32*400)</f>
        <v>800</v>
      </c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 t="s">
        <v>565</v>
      </c>
    </row>
    <row r="33" spans="1:49" s="44" customFormat="1" x14ac:dyDescent="0.5">
      <c r="A33" s="45"/>
      <c r="B33" s="66"/>
      <c r="C33" s="213" t="s">
        <v>1125</v>
      </c>
      <c r="D33" s="71" t="s">
        <v>13</v>
      </c>
      <c r="E33" s="46">
        <v>3883</v>
      </c>
      <c r="F33" s="46">
        <v>17</v>
      </c>
      <c r="G33" s="46">
        <v>5024</v>
      </c>
      <c r="H33" s="46">
        <v>4</v>
      </c>
      <c r="I33" s="45">
        <v>2</v>
      </c>
      <c r="J33" s="45" t="s">
        <v>25</v>
      </c>
      <c r="K33" s="45" t="s">
        <v>25</v>
      </c>
      <c r="L33" s="45" t="s">
        <v>155</v>
      </c>
      <c r="M33" s="47" t="s">
        <v>27</v>
      </c>
      <c r="N33" s="48" t="s">
        <v>578</v>
      </c>
      <c r="O33" s="72" t="s">
        <v>573</v>
      </c>
      <c r="P33" s="73" t="s">
        <v>579</v>
      </c>
      <c r="Q33" s="74" t="s">
        <v>31</v>
      </c>
      <c r="R33" s="49">
        <v>1</v>
      </c>
      <c r="S33" s="49"/>
      <c r="T33" s="49">
        <v>1</v>
      </c>
      <c r="U33" s="95"/>
      <c r="V33" s="47" t="s">
        <v>27</v>
      </c>
      <c r="W33" s="48" t="s">
        <v>578</v>
      </c>
      <c r="X33" s="72" t="s">
        <v>573</v>
      </c>
      <c r="Y33" s="73" t="s">
        <v>579</v>
      </c>
      <c r="Z33" s="74" t="s">
        <v>31</v>
      </c>
      <c r="AA33" s="49">
        <v>1</v>
      </c>
      <c r="AB33" s="75"/>
      <c r="AC33" s="50"/>
      <c r="AD33" s="75"/>
      <c r="AE33" s="75"/>
      <c r="AF33" s="75">
        <f>SUM(I33*400)</f>
        <v>800</v>
      </c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 t="s">
        <v>533</v>
      </c>
    </row>
    <row r="34" spans="1:49" s="44" customFormat="1" x14ac:dyDescent="0.5">
      <c r="A34" s="45"/>
      <c r="B34" s="66"/>
      <c r="C34" s="213" t="s">
        <v>1126</v>
      </c>
      <c r="D34" s="33" t="s">
        <v>13</v>
      </c>
      <c r="E34" s="46">
        <v>56781</v>
      </c>
      <c r="F34" s="46">
        <v>633</v>
      </c>
      <c r="G34" s="46">
        <v>3143</v>
      </c>
      <c r="H34" s="34">
        <v>4</v>
      </c>
      <c r="I34" s="32">
        <v>1</v>
      </c>
      <c r="J34" s="32" t="s">
        <v>25</v>
      </c>
      <c r="K34" s="32">
        <v>23.5</v>
      </c>
      <c r="L34" s="32" t="s">
        <v>155</v>
      </c>
      <c r="M34" s="47" t="s">
        <v>77</v>
      </c>
      <c r="N34" s="48" t="s">
        <v>580</v>
      </c>
      <c r="O34" s="37" t="s">
        <v>79</v>
      </c>
      <c r="P34" s="38" t="s">
        <v>581</v>
      </c>
      <c r="Q34" s="39" t="s">
        <v>31</v>
      </c>
      <c r="R34" s="49">
        <v>1</v>
      </c>
      <c r="S34" s="49"/>
      <c r="T34" s="49">
        <v>1</v>
      </c>
      <c r="U34" s="215"/>
      <c r="V34" s="47" t="s">
        <v>77</v>
      </c>
      <c r="W34" s="48" t="s">
        <v>580</v>
      </c>
      <c r="X34" s="37" t="s">
        <v>79</v>
      </c>
      <c r="Y34" s="38" t="s">
        <v>581</v>
      </c>
      <c r="Z34" s="39" t="s">
        <v>31</v>
      </c>
      <c r="AA34" s="49">
        <v>1</v>
      </c>
      <c r="AB34" s="228"/>
      <c r="AC34" s="50"/>
      <c r="AD34" s="228"/>
      <c r="AE34" s="228"/>
      <c r="AF34" s="228">
        <f>SUM(I34*400+K34)</f>
        <v>423.5</v>
      </c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 t="s">
        <v>541</v>
      </c>
    </row>
    <row r="35" spans="1:49" s="44" customFormat="1" x14ac:dyDescent="0.5">
      <c r="A35" s="45"/>
      <c r="B35" s="66"/>
      <c r="C35" s="213" t="s">
        <v>1127</v>
      </c>
      <c r="D35" s="33" t="s">
        <v>13</v>
      </c>
      <c r="E35" s="46">
        <v>9657</v>
      </c>
      <c r="F35" s="46">
        <v>25</v>
      </c>
      <c r="G35" s="46">
        <v>8163</v>
      </c>
      <c r="H35" s="34">
        <v>4</v>
      </c>
      <c r="I35" s="32">
        <v>1</v>
      </c>
      <c r="J35" s="32" t="s">
        <v>25</v>
      </c>
      <c r="K35" s="32">
        <v>23.6</v>
      </c>
      <c r="L35" s="32" t="s">
        <v>155</v>
      </c>
      <c r="M35" s="47" t="s">
        <v>77</v>
      </c>
      <c r="N35" s="48" t="s">
        <v>582</v>
      </c>
      <c r="O35" s="37" t="s">
        <v>583</v>
      </c>
      <c r="P35" s="38" t="s">
        <v>584</v>
      </c>
      <c r="Q35" s="39" t="s">
        <v>31</v>
      </c>
      <c r="R35" s="49">
        <v>1</v>
      </c>
      <c r="S35" s="49"/>
      <c r="T35" s="49">
        <v>1</v>
      </c>
      <c r="U35" s="215"/>
      <c r="V35" s="47" t="s">
        <v>77</v>
      </c>
      <c r="W35" s="48" t="s">
        <v>582</v>
      </c>
      <c r="X35" s="37" t="s">
        <v>583</v>
      </c>
      <c r="Y35" s="38" t="s">
        <v>584</v>
      </c>
      <c r="Z35" s="39" t="s">
        <v>31</v>
      </c>
      <c r="AA35" s="49">
        <v>1</v>
      </c>
      <c r="AB35" s="228"/>
      <c r="AC35" s="50"/>
      <c r="AD35" s="228"/>
      <c r="AE35" s="228"/>
      <c r="AF35" s="228">
        <f>SUM(I35*400+K35)</f>
        <v>423.6</v>
      </c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 t="s">
        <v>541</v>
      </c>
    </row>
    <row r="36" spans="1:49" s="44" customFormat="1" x14ac:dyDescent="0.5">
      <c r="A36" s="45"/>
      <c r="B36" s="66"/>
      <c r="C36" s="250" t="s">
        <v>1129</v>
      </c>
      <c r="D36" s="71" t="s">
        <v>13</v>
      </c>
      <c r="E36" s="46">
        <v>9656</v>
      </c>
      <c r="F36" s="46">
        <v>1315</v>
      </c>
      <c r="G36" s="46">
        <v>8160</v>
      </c>
      <c r="H36" s="46">
        <v>13</v>
      </c>
      <c r="I36" s="45">
        <v>1</v>
      </c>
      <c r="J36" s="45" t="s">
        <v>25</v>
      </c>
      <c r="K36" s="45">
        <v>23.5</v>
      </c>
      <c r="L36" s="45" t="s">
        <v>278</v>
      </c>
      <c r="M36" s="98" t="s">
        <v>77</v>
      </c>
      <c r="N36" s="98" t="s">
        <v>585</v>
      </c>
      <c r="O36" s="99" t="s">
        <v>79</v>
      </c>
      <c r="P36" s="100" t="s">
        <v>336</v>
      </c>
      <c r="Q36" s="100" t="s">
        <v>31</v>
      </c>
      <c r="R36" s="49">
        <v>1</v>
      </c>
      <c r="S36" s="49"/>
      <c r="T36" s="49">
        <v>1</v>
      </c>
      <c r="U36" s="49"/>
      <c r="V36" s="98" t="s">
        <v>77</v>
      </c>
      <c r="W36" s="98" t="s">
        <v>585</v>
      </c>
      <c r="X36" s="99" t="s">
        <v>79</v>
      </c>
      <c r="Y36" s="100" t="s">
        <v>336</v>
      </c>
      <c r="Z36" s="100" t="s">
        <v>31</v>
      </c>
      <c r="AA36" s="49">
        <v>1</v>
      </c>
      <c r="AB36" s="75"/>
      <c r="AC36" s="50"/>
      <c r="AD36" s="75"/>
      <c r="AE36" s="75"/>
      <c r="AF36" s="75">
        <f>SUM(I36*400+K36)</f>
        <v>423.5</v>
      </c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 t="s">
        <v>541</v>
      </c>
    </row>
    <row r="37" spans="1:49" s="6" customFormat="1" ht="27.75" x14ac:dyDescent="0.65">
      <c r="A37" s="4"/>
      <c r="B37" s="105"/>
      <c r="C37" s="10"/>
      <c r="D37" s="10"/>
      <c r="E37" s="108"/>
      <c r="F37" s="108"/>
      <c r="G37" s="108"/>
      <c r="H37" s="108"/>
      <c r="I37" s="9"/>
      <c r="J37" s="9"/>
      <c r="K37" s="9"/>
      <c r="L37" s="9"/>
      <c r="M37" s="16"/>
      <c r="N37" s="16"/>
      <c r="O37" s="11"/>
      <c r="P37" s="12"/>
      <c r="Q37" s="12"/>
      <c r="R37" s="13"/>
      <c r="S37" s="13"/>
      <c r="T37" s="13"/>
      <c r="U37" s="13"/>
      <c r="V37" s="16"/>
      <c r="W37" s="16"/>
      <c r="X37" s="11"/>
      <c r="Y37" s="12"/>
      <c r="Z37" s="12"/>
      <c r="AA37" s="13"/>
      <c r="AB37" s="14"/>
      <c r="AC37" s="15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274" t="s">
        <v>1102</v>
      </c>
      <c r="AT37" s="274"/>
      <c r="AU37" s="274"/>
    </row>
    <row r="38" spans="1:49" s="6" customFormat="1" ht="24" customHeight="1" x14ac:dyDescent="0.65">
      <c r="A38" s="4"/>
      <c r="B38" s="105"/>
      <c r="C38" s="275" t="s">
        <v>1128</v>
      </c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107"/>
    </row>
    <row r="39" spans="1:49" s="6" customFormat="1" ht="27.75" x14ac:dyDescent="0.65">
      <c r="A39" s="4"/>
      <c r="B39" s="105"/>
      <c r="C39" s="276" t="s">
        <v>1069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</row>
    <row r="40" spans="1:49" s="6" customFormat="1" ht="27.75" x14ac:dyDescent="0.65">
      <c r="A40" s="4"/>
      <c r="B40" s="5"/>
      <c r="C40" s="275" t="s">
        <v>1070</v>
      </c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</row>
    <row r="41" spans="1:49" s="63" customFormat="1" x14ac:dyDescent="0.5">
      <c r="A41" s="45"/>
      <c r="B41" s="33"/>
      <c r="C41" s="271" t="s">
        <v>1089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3"/>
      <c r="AK41" s="271" t="s">
        <v>1101</v>
      </c>
      <c r="AL41" s="272"/>
      <c r="AM41" s="272"/>
      <c r="AN41" s="272"/>
      <c r="AO41" s="272"/>
      <c r="AP41" s="272"/>
      <c r="AQ41" s="272"/>
      <c r="AR41" s="272"/>
      <c r="AS41" s="272"/>
      <c r="AT41" s="273"/>
      <c r="AU41" s="111"/>
    </row>
    <row r="42" spans="1:49" s="63" customFormat="1" x14ac:dyDescent="0.5">
      <c r="A42" s="45"/>
      <c r="B42" s="33"/>
      <c r="C42" s="17"/>
      <c r="D42" s="92"/>
      <c r="E42" s="96" t="s">
        <v>1073</v>
      </c>
      <c r="F42" s="277" t="s">
        <v>0</v>
      </c>
      <c r="G42" s="289" t="s">
        <v>1</v>
      </c>
      <c r="H42" s="86"/>
      <c r="I42" s="291" t="s">
        <v>18</v>
      </c>
      <c r="J42" s="292"/>
      <c r="K42" s="293"/>
      <c r="L42" s="277" t="s">
        <v>2</v>
      </c>
      <c r="M42" s="279" t="s">
        <v>5</v>
      </c>
      <c r="N42" s="280"/>
      <c r="O42" s="281"/>
      <c r="P42" s="285" t="s">
        <v>3</v>
      </c>
      <c r="Q42" s="286"/>
      <c r="R42" s="265" t="s">
        <v>4</v>
      </c>
      <c r="S42" s="266"/>
      <c r="T42" s="266"/>
      <c r="U42" s="267"/>
      <c r="V42" s="279" t="s">
        <v>5</v>
      </c>
      <c r="W42" s="280"/>
      <c r="X42" s="281"/>
      <c r="Y42" s="279" t="s">
        <v>6</v>
      </c>
      <c r="Z42" s="281"/>
      <c r="AA42" s="83" t="s">
        <v>7</v>
      </c>
      <c r="AB42" s="261" t="s">
        <v>8</v>
      </c>
      <c r="AC42" s="18" t="s">
        <v>9</v>
      </c>
      <c r="AD42" s="261" t="s">
        <v>10</v>
      </c>
      <c r="AE42" s="261" t="s">
        <v>11</v>
      </c>
      <c r="AF42" s="265" t="s">
        <v>1088</v>
      </c>
      <c r="AG42" s="266"/>
      <c r="AH42" s="266"/>
      <c r="AI42" s="266"/>
      <c r="AJ42" s="267"/>
      <c r="AK42" s="268" t="s">
        <v>1071</v>
      </c>
      <c r="AL42" s="92"/>
      <c r="AM42" s="92"/>
      <c r="AN42" s="64"/>
      <c r="AO42" s="279" t="s">
        <v>1088</v>
      </c>
      <c r="AP42" s="266"/>
      <c r="AQ42" s="266"/>
      <c r="AR42" s="266"/>
      <c r="AS42" s="267"/>
      <c r="AT42" s="261" t="s">
        <v>1100</v>
      </c>
      <c r="AU42" s="111"/>
    </row>
    <row r="43" spans="1:49" s="44" customFormat="1" x14ac:dyDescent="0.5">
      <c r="A43" s="45"/>
      <c r="B43" s="33"/>
      <c r="C43" s="20"/>
      <c r="D43" s="21" t="s">
        <v>1072</v>
      </c>
      <c r="E43" s="97" t="s">
        <v>1074</v>
      </c>
      <c r="F43" s="278"/>
      <c r="G43" s="290"/>
      <c r="H43" s="90" t="s">
        <v>1075</v>
      </c>
      <c r="I43" s="277" t="s">
        <v>19</v>
      </c>
      <c r="J43" s="285" t="s">
        <v>20</v>
      </c>
      <c r="K43" s="277" t="s">
        <v>21</v>
      </c>
      <c r="L43" s="288"/>
      <c r="M43" s="282"/>
      <c r="N43" s="283"/>
      <c r="O43" s="284"/>
      <c r="P43" s="287"/>
      <c r="Q43" s="288"/>
      <c r="R43" s="81"/>
      <c r="S43" s="82"/>
      <c r="T43" s="82"/>
      <c r="U43" s="82"/>
      <c r="V43" s="282"/>
      <c r="W43" s="283"/>
      <c r="X43" s="284"/>
      <c r="Y43" s="282"/>
      <c r="Z43" s="284"/>
      <c r="AA43" s="84"/>
      <c r="AB43" s="262"/>
      <c r="AC43" s="18"/>
      <c r="AD43" s="262"/>
      <c r="AE43" s="262"/>
      <c r="AF43" s="83"/>
      <c r="AG43" s="261" t="s">
        <v>1079</v>
      </c>
      <c r="AH43" s="261" t="s">
        <v>1080</v>
      </c>
      <c r="AI43" s="89"/>
      <c r="AJ43" s="83" t="s">
        <v>1086</v>
      </c>
      <c r="AK43" s="269"/>
      <c r="AL43" s="93"/>
      <c r="AM43" s="93" t="s">
        <v>1072</v>
      </c>
      <c r="AN43" s="26" t="s">
        <v>1094</v>
      </c>
      <c r="AO43" s="83"/>
      <c r="AP43" s="281" t="s">
        <v>1079</v>
      </c>
      <c r="AQ43" s="261" t="s">
        <v>1080</v>
      </c>
      <c r="AR43" s="89"/>
      <c r="AS43" s="83" t="s">
        <v>1097</v>
      </c>
      <c r="AT43" s="262"/>
      <c r="AU43" s="111"/>
    </row>
    <row r="44" spans="1:49" s="44" customFormat="1" x14ac:dyDescent="0.5">
      <c r="A44" s="45"/>
      <c r="B44" s="33"/>
      <c r="C44" s="20" t="s">
        <v>1071</v>
      </c>
      <c r="D44" s="93" t="s">
        <v>22</v>
      </c>
      <c r="E44" s="97" t="s">
        <v>861</v>
      </c>
      <c r="F44" s="278"/>
      <c r="G44" s="290"/>
      <c r="H44" s="106" t="s">
        <v>1076</v>
      </c>
      <c r="I44" s="278"/>
      <c r="J44" s="287"/>
      <c r="K44" s="278"/>
      <c r="L44" s="288"/>
      <c r="M44" s="282"/>
      <c r="N44" s="283"/>
      <c r="O44" s="284"/>
      <c r="P44" s="287"/>
      <c r="Q44" s="288"/>
      <c r="R44" s="83" t="s">
        <v>13</v>
      </c>
      <c r="S44" s="83" t="s">
        <v>14</v>
      </c>
      <c r="T44" s="83" t="s">
        <v>17</v>
      </c>
      <c r="U44" s="88" t="s">
        <v>15</v>
      </c>
      <c r="V44" s="282"/>
      <c r="W44" s="283"/>
      <c r="X44" s="284"/>
      <c r="Y44" s="282"/>
      <c r="Z44" s="284"/>
      <c r="AA44" s="84" t="s">
        <v>22</v>
      </c>
      <c r="AB44" s="262"/>
      <c r="AC44" s="25" t="s">
        <v>16</v>
      </c>
      <c r="AD44" s="262"/>
      <c r="AE44" s="262"/>
      <c r="AF44" s="84" t="s">
        <v>1078</v>
      </c>
      <c r="AG44" s="262"/>
      <c r="AH44" s="262"/>
      <c r="AI44" s="89" t="s">
        <v>1081</v>
      </c>
      <c r="AJ44" s="84" t="s">
        <v>1085</v>
      </c>
      <c r="AK44" s="269"/>
      <c r="AL44" s="93" t="s">
        <v>1090</v>
      </c>
      <c r="AM44" s="93" t="s">
        <v>1091</v>
      </c>
      <c r="AN44" s="26" t="s">
        <v>1095</v>
      </c>
      <c r="AO44" s="84" t="s">
        <v>1078</v>
      </c>
      <c r="AP44" s="284"/>
      <c r="AQ44" s="262"/>
      <c r="AR44" s="89" t="s">
        <v>1081</v>
      </c>
      <c r="AS44" s="84" t="s">
        <v>1098</v>
      </c>
      <c r="AT44" s="262"/>
      <c r="AU44" s="111"/>
    </row>
    <row r="45" spans="1:49" s="44" customFormat="1" x14ac:dyDescent="0.5">
      <c r="A45" s="45"/>
      <c r="B45" s="33"/>
      <c r="C45" s="20"/>
      <c r="D45" s="93"/>
      <c r="E45" s="97"/>
      <c r="F45" s="87"/>
      <c r="G45" s="97"/>
      <c r="H45" s="90" t="s">
        <v>1077</v>
      </c>
      <c r="I45" s="278"/>
      <c r="J45" s="287"/>
      <c r="K45" s="278"/>
      <c r="L45" s="97"/>
      <c r="M45" s="89"/>
      <c r="N45" s="89"/>
      <c r="O45" s="89"/>
      <c r="P45" s="97"/>
      <c r="Q45" s="97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27"/>
      <c r="AD45" s="89"/>
      <c r="AE45" s="89"/>
      <c r="AF45" s="84" t="s">
        <v>1082</v>
      </c>
      <c r="AG45" s="262"/>
      <c r="AH45" s="262"/>
      <c r="AI45" s="89" t="s">
        <v>1084</v>
      </c>
      <c r="AJ45" s="84" t="s">
        <v>1087</v>
      </c>
      <c r="AK45" s="269"/>
      <c r="AL45" s="93"/>
      <c r="AM45" s="93" t="s">
        <v>1092</v>
      </c>
      <c r="AN45" s="26" t="s">
        <v>1096</v>
      </c>
      <c r="AO45" s="84" t="s">
        <v>1082</v>
      </c>
      <c r="AP45" s="284"/>
      <c r="AQ45" s="262"/>
      <c r="AR45" s="89" t="s">
        <v>1084</v>
      </c>
      <c r="AS45" s="84" t="s">
        <v>1091</v>
      </c>
      <c r="AT45" s="262"/>
      <c r="AU45" s="111"/>
    </row>
    <row r="46" spans="1:49" s="44" customFormat="1" x14ac:dyDescent="0.5">
      <c r="A46" s="45"/>
      <c r="B46" s="33"/>
      <c r="C46" s="28"/>
      <c r="D46" s="94"/>
      <c r="E46" s="22"/>
      <c r="F46" s="29"/>
      <c r="G46" s="22"/>
      <c r="H46" s="103"/>
      <c r="I46" s="295"/>
      <c r="J46" s="294"/>
      <c r="K46" s="295"/>
      <c r="L46" s="22"/>
      <c r="M46" s="30"/>
      <c r="N46" s="30"/>
      <c r="O46" s="30"/>
      <c r="P46" s="22"/>
      <c r="Q46" s="22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0"/>
      <c r="AE46" s="30"/>
      <c r="AF46" s="85" t="s">
        <v>1083</v>
      </c>
      <c r="AG46" s="263"/>
      <c r="AH46" s="263"/>
      <c r="AI46" s="30" t="s">
        <v>1085</v>
      </c>
      <c r="AJ46" s="85" t="s">
        <v>1072</v>
      </c>
      <c r="AK46" s="270"/>
      <c r="AL46" s="94"/>
      <c r="AM46" s="94" t="s">
        <v>1093</v>
      </c>
      <c r="AN46" s="65"/>
      <c r="AO46" s="85" t="s">
        <v>1083</v>
      </c>
      <c r="AP46" s="296"/>
      <c r="AQ46" s="263"/>
      <c r="AR46" s="30" t="s">
        <v>1085</v>
      </c>
      <c r="AS46" s="85" t="s">
        <v>1099</v>
      </c>
      <c r="AT46" s="263"/>
      <c r="AU46" s="111"/>
      <c r="AV46" s="70"/>
      <c r="AW46" s="70"/>
    </row>
    <row r="47" spans="1:49" s="44" customFormat="1" x14ac:dyDescent="0.5">
      <c r="A47" s="45"/>
      <c r="B47" s="33"/>
      <c r="C47" s="250" t="s">
        <v>1130</v>
      </c>
      <c r="D47" s="33" t="s">
        <v>13</v>
      </c>
      <c r="E47" s="46">
        <v>12105</v>
      </c>
      <c r="F47" s="46">
        <v>125</v>
      </c>
      <c r="G47" s="46">
        <v>9203</v>
      </c>
      <c r="H47" s="34">
        <v>8</v>
      </c>
      <c r="I47" s="32" t="s">
        <v>25</v>
      </c>
      <c r="J47" s="32">
        <v>1</v>
      </c>
      <c r="K47" s="32">
        <v>81.599999999999994</v>
      </c>
      <c r="L47" s="32" t="s">
        <v>278</v>
      </c>
      <c r="M47" s="47" t="s">
        <v>77</v>
      </c>
      <c r="N47" s="48" t="s">
        <v>586</v>
      </c>
      <c r="O47" s="37" t="s">
        <v>79</v>
      </c>
      <c r="P47" s="38" t="s">
        <v>560</v>
      </c>
      <c r="Q47" s="39" t="s">
        <v>31</v>
      </c>
      <c r="R47" s="49">
        <v>1</v>
      </c>
      <c r="S47" s="49"/>
      <c r="T47" s="49">
        <v>1</v>
      </c>
      <c r="U47" s="95"/>
      <c r="V47" s="47" t="s">
        <v>77</v>
      </c>
      <c r="W47" s="48" t="s">
        <v>586</v>
      </c>
      <c r="X47" s="37" t="s">
        <v>79</v>
      </c>
      <c r="Y47" s="38" t="s">
        <v>587</v>
      </c>
      <c r="Z47" s="39" t="s">
        <v>31</v>
      </c>
      <c r="AA47" s="42">
        <v>1</v>
      </c>
      <c r="AB47" s="42"/>
      <c r="AC47" s="50"/>
      <c r="AD47" s="42"/>
      <c r="AE47" s="42"/>
      <c r="AF47" s="42">
        <f>SUM(J47*100+K47)</f>
        <v>181.6</v>
      </c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 t="s">
        <v>539</v>
      </c>
      <c r="AV47" s="112"/>
      <c r="AW47" s="112"/>
    </row>
    <row r="48" spans="1:49" s="44" customFormat="1" x14ac:dyDescent="0.5">
      <c r="A48" s="45"/>
      <c r="B48" s="33"/>
      <c r="C48" s="250" t="s">
        <v>1131</v>
      </c>
      <c r="D48" s="33" t="s">
        <v>13</v>
      </c>
      <c r="E48" s="46">
        <v>56784</v>
      </c>
      <c r="F48" s="46">
        <v>800</v>
      </c>
      <c r="G48" s="46">
        <v>845</v>
      </c>
      <c r="H48" s="34">
        <v>4</v>
      </c>
      <c r="I48" s="32">
        <v>4</v>
      </c>
      <c r="J48" s="32" t="s">
        <v>25</v>
      </c>
      <c r="K48" s="32">
        <v>50.9</v>
      </c>
      <c r="L48" s="32" t="s">
        <v>278</v>
      </c>
      <c r="M48" s="47" t="s">
        <v>77</v>
      </c>
      <c r="N48" s="48" t="s">
        <v>588</v>
      </c>
      <c r="O48" s="37" t="s">
        <v>79</v>
      </c>
      <c r="P48" s="38" t="s">
        <v>589</v>
      </c>
      <c r="Q48" s="39" t="s">
        <v>31</v>
      </c>
      <c r="R48" s="49">
        <v>1</v>
      </c>
      <c r="S48" s="49"/>
      <c r="T48" s="49">
        <v>1</v>
      </c>
      <c r="U48" s="95"/>
      <c r="V48" s="47" t="s">
        <v>77</v>
      </c>
      <c r="W48" s="48" t="s">
        <v>588</v>
      </c>
      <c r="X48" s="37" t="s">
        <v>79</v>
      </c>
      <c r="Y48" s="38" t="s">
        <v>589</v>
      </c>
      <c r="Z48" s="39" t="s">
        <v>31</v>
      </c>
      <c r="AA48" s="49">
        <v>1</v>
      </c>
      <c r="AB48" s="42"/>
      <c r="AC48" s="50"/>
      <c r="AD48" s="42"/>
      <c r="AE48" s="42"/>
      <c r="AF48" s="42">
        <f>SUM(I48*400+K48)</f>
        <v>1650.9</v>
      </c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 t="s">
        <v>541</v>
      </c>
      <c r="AV48" s="112"/>
      <c r="AW48" s="112"/>
    </row>
    <row r="49" spans="1:49" s="44" customFormat="1" x14ac:dyDescent="0.5">
      <c r="A49" s="45"/>
      <c r="B49" s="33"/>
      <c r="C49" s="250" t="s">
        <v>1132</v>
      </c>
      <c r="D49" s="33" t="s">
        <v>13</v>
      </c>
      <c r="E49" s="46">
        <v>52498</v>
      </c>
      <c r="F49" s="46">
        <v>801</v>
      </c>
      <c r="G49" s="46">
        <v>879</v>
      </c>
      <c r="H49" s="34">
        <v>8</v>
      </c>
      <c r="I49" s="32">
        <v>4</v>
      </c>
      <c r="J49" s="32" t="s">
        <v>25</v>
      </c>
      <c r="K49" s="32">
        <v>12.6</v>
      </c>
      <c r="L49" s="32" t="s">
        <v>278</v>
      </c>
      <c r="M49" s="47" t="s">
        <v>77</v>
      </c>
      <c r="N49" s="48" t="s">
        <v>590</v>
      </c>
      <c r="O49" s="37" t="s">
        <v>591</v>
      </c>
      <c r="P49" s="38" t="s">
        <v>592</v>
      </c>
      <c r="Q49" s="39" t="s">
        <v>31</v>
      </c>
      <c r="R49" s="49">
        <v>1</v>
      </c>
      <c r="S49" s="49"/>
      <c r="T49" s="49">
        <v>1</v>
      </c>
      <c r="U49" s="95"/>
      <c r="V49" s="47" t="s">
        <v>77</v>
      </c>
      <c r="W49" s="48" t="s">
        <v>590</v>
      </c>
      <c r="X49" s="37" t="s">
        <v>591</v>
      </c>
      <c r="Y49" s="38" t="s">
        <v>592</v>
      </c>
      <c r="Z49" s="39" t="s">
        <v>31</v>
      </c>
      <c r="AA49" s="49">
        <v>1</v>
      </c>
      <c r="AB49" s="42"/>
      <c r="AC49" s="50"/>
      <c r="AD49" s="42"/>
      <c r="AE49" s="42"/>
      <c r="AF49" s="42">
        <f>SUM(I49*400+K49)</f>
        <v>1612.6</v>
      </c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 t="s">
        <v>565</v>
      </c>
      <c r="AV49" s="112"/>
      <c r="AW49" s="112"/>
    </row>
    <row r="50" spans="1:49" s="44" customFormat="1" x14ac:dyDescent="0.5">
      <c r="A50" s="45"/>
      <c r="B50" s="33"/>
      <c r="C50" s="250" t="s">
        <v>1133</v>
      </c>
      <c r="D50" s="33" t="s">
        <v>13</v>
      </c>
      <c r="E50" s="46">
        <v>12108</v>
      </c>
      <c r="F50" s="46">
        <v>126</v>
      </c>
      <c r="G50" s="46">
        <v>9206</v>
      </c>
      <c r="H50" s="34">
        <v>8</v>
      </c>
      <c r="I50" s="32" t="s">
        <v>25</v>
      </c>
      <c r="J50" s="32">
        <v>1</v>
      </c>
      <c r="K50" s="32">
        <v>13.7</v>
      </c>
      <c r="L50" s="32" t="s">
        <v>278</v>
      </c>
      <c r="M50" s="47" t="s">
        <v>77</v>
      </c>
      <c r="N50" s="48" t="s">
        <v>590</v>
      </c>
      <c r="O50" s="37" t="s">
        <v>591</v>
      </c>
      <c r="P50" s="38" t="s">
        <v>592</v>
      </c>
      <c r="Q50" s="39" t="s">
        <v>31</v>
      </c>
      <c r="R50" s="49">
        <v>1</v>
      </c>
      <c r="S50" s="49"/>
      <c r="T50" s="49">
        <v>1</v>
      </c>
      <c r="U50" s="95"/>
      <c r="V50" s="47" t="s">
        <v>77</v>
      </c>
      <c r="W50" s="48" t="s">
        <v>590</v>
      </c>
      <c r="X50" s="37" t="s">
        <v>591</v>
      </c>
      <c r="Y50" s="38" t="s">
        <v>592</v>
      </c>
      <c r="Z50" s="39" t="s">
        <v>31</v>
      </c>
      <c r="AA50" s="49">
        <v>1</v>
      </c>
      <c r="AB50" s="42"/>
      <c r="AC50" s="50"/>
      <c r="AD50" s="42"/>
      <c r="AE50" s="42"/>
      <c r="AF50" s="42">
        <f>SUM(J50*100+K50)</f>
        <v>113.7</v>
      </c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 t="s">
        <v>539</v>
      </c>
    </row>
    <row r="51" spans="1:49" s="44" customFormat="1" x14ac:dyDescent="0.5">
      <c r="A51" s="45"/>
      <c r="B51" s="33"/>
      <c r="C51" s="250" t="s">
        <v>1134</v>
      </c>
      <c r="D51" s="33" t="s">
        <v>13</v>
      </c>
      <c r="E51" s="46">
        <v>65476</v>
      </c>
      <c r="F51" s="46">
        <v>631</v>
      </c>
      <c r="G51" s="46">
        <v>3648</v>
      </c>
      <c r="H51" s="34">
        <v>13</v>
      </c>
      <c r="I51" s="32">
        <v>1</v>
      </c>
      <c r="J51" s="32" t="s">
        <v>25</v>
      </c>
      <c r="K51" s="32">
        <v>94.2</v>
      </c>
      <c r="L51" s="32" t="s">
        <v>155</v>
      </c>
      <c r="M51" s="47" t="s">
        <v>77</v>
      </c>
      <c r="N51" s="48" t="s">
        <v>94</v>
      </c>
      <c r="O51" s="37" t="s">
        <v>79</v>
      </c>
      <c r="P51" s="38" t="s">
        <v>95</v>
      </c>
      <c r="Q51" s="39" t="s">
        <v>31</v>
      </c>
      <c r="R51" s="49">
        <v>1</v>
      </c>
      <c r="S51" s="49"/>
      <c r="T51" s="49">
        <v>1</v>
      </c>
      <c r="U51" s="95"/>
      <c r="V51" s="47" t="s">
        <v>77</v>
      </c>
      <c r="W51" s="48" t="s">
        <v>94</v>
      </c>
      <c r="X51" s="37" t="s">
        <v>79</v>
      </c>
      <c r="Y51" s="38" t="s">
        <v>95</v>
      </c>
      <c r="Z51" s="39" t="s">
        <v>31</v>
      </c>
      <c r="AA51" s="49">
        <v>1</v>
      </c>
      <c r="AB51" s="42"/>
      <c r="AC51" s="50"/>
      <c r="AD51" s="42"/>
      <c r="AE51" s="42"/>
      <c r="AF51" s="42">
        <f>SUM(I51*400+K51)</f>
        <v>494.2</v>
      </c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 t="s">
        <v>533</v>
      </c>
    </row>
    <row r="52" spans="1:49" s="44" customFormat="1" x14ac:dyDescent="0.5">
      <c r="A52" s="45"/>
      <c r="B52" s="33"/>
      <c r="C52" s="250" t="s">
        <v>1135</v>
      </c>
      <c r="D52" s="33" t="s">
        <v>13</v>
      </c>
      <c r="E52" s="46">
        <v>1278</v>
      </c>
      <c r="F52" s="46">
        <v>16</v>
      </c>
      <c r="G52" s="46">
        <v>4607</v>
      </c>
      <c r="H52" s="34">
        <v>13</v>
      </c>
      <c r="I52" s="32" t="s">
        <v>25</v>
      </c>
      <c r="J52" s="32">
        <v>1</v>
      </c>
      <c r="K52" s="32">
        <v>66.2</v>
      </c>
      <c r="L52" s="32" t="s">
        <v>155</v>
      </c>
      <c r="M52" s="47" t="s">
        <v>77</v>
      </c>
      <c r="N52" s="48" t="s">
        <v>94</v>
      </c>
      <c r="O52" s="37" t="s">
        <v>79</v>
      </c>
      <c r="P52" s="38" t="s">
        <v>95</v>
      </c>
      <c r="Q52" s="39" t="s">
        <v>31</v>
      </c>
      <c r="R52" s="49">
        <v>1</v>
      </c>
      <c r="S52" s="49"/>
      <c r="T52" s="49">
        <v>1</v>
      </c>
      <c r="U52" s="95"/>
      <c r="V52" s="47" t="s">
        <v>77</v>
      </c>
      <c r="W52" s="48" t="s">
        <v>94</v>
      </c>
      <c r="X52" s="37" t="s">
        <v>79</v>
      </c>
      <c r="Y52" s="38" t="s">
        <v>95</v>
      </c>
      <c r="Z52" s="39" t="s">
        <v>31</v>
      </c>
      <c r="AA52" s="49">
        <v>1</v>
      </c>
      <c r="AB52" s="42"/>
      <c r="AC52" s="50"/>
      <c r="AD52" s="42"/>
      <c r="AE52" s="42"/>
      <c r="AF52" s="42">
        <f>SUM(J52*100+K52)</f>
        <v>166.2</v>
      </c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 t="s">
        <v>533</v>
      </c>
    </row>
    <row r="53" spans="1:49" s="44" customFormat="1" x14ac:dyDescent="0.5">
      <c r="A53" s="45"/>
      <c r="B53" s="33"/>
      <c r="C53" s="250" t="s">
        <v>1136</v>
      </c>
      <c r="D53" s="33" t="s">
        <v>13</v>
      </c>
      <c r="E53" s="46">
        <v>1277</v>
      </c>
      <c r="F53" s="46">
        <v>15</v>
      </c>
      <c r="G53" s="46">
        <v>4606</v>
      </c>
      <c r="H53" s="34">
        <v>13</v>
      </c>
      <c r="I53" s="32">
        <v>1</v>
      </c>
      <c r="J53" s="32" t="s">
        <v>25</v>
      </c>
      <c r="K53" s="32">
        <v>9.1</v>
      </c>
      <c r="L53" s="32" t="s">
        <v>155</v>
      </c>
      <c r="M53" s="47" t="s">
        <v>77</v>
      </c>
      <c r="N53" s="48" t="s">
        <v>232</v>
      </c>
      <c r="O53" s="37" t="s">
        <v>233</v>
      </c>
      <c r="P53" s="38" t="s">
        <v>234</v>
      </c>
      <c r="Q53" s="39" t="s">
        <v>31</v>
      </c>
      <c r="R53" s="49">
        <v>1</v>
      </c>
      <c r="S53" s="49"/>
      <c r="T53" s="49">
        <v>1</v>
      </c>
      <c r="U53" s="95"/>
      <c r="V53" s="47" t="s">
        <v>77</v>
      </c>
      <c r="W53" s="48" t="s">
        <v>232</v>
      </c>
      <c r="X53" s="37" t="s">
        <v>233</v>
      </c>
      <c r="Y53" s="38" t="s">
        <v>234</v>
      </c>
      <c r="Z53" s="39" t="s">
        <v>31</v>
      </c>
      <c r="AA53" s="49">
        <v>1</v>
      </c>
      <c r="AB53" s="42"/>
      <c r="AC53" s="50"/>
      <c r="AD53" s="42"/>
      <c r="AE53" s="42"/>
      <c r="AF53" s="42">
        <f>SUM(I53*400+K53)</f>
        <v>409.1</v>
      </c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 t="s">
        <v>533</v>
      </c>
    </row>
    <row r="54" spans="1:49" s="44" customFormat="1" x14ac:dyDescent="0.5">
      <c r="A54" s="45"/>
      <c r="B54" s="33"/>
      <c r="C54" s="250" t="s">
        <v>1137</v>
      </c>
      <c r="D54" s="33" t="s">
        <v>13</v>
      </c>
      <c r="E54" s="46">
        <v>1276</v>
      </c>
      <c r="F54" s="46">
        <v>14</v>
      </c>
      <c r="G54" s="46">
        <v>4605</v>
      </c>
      <c r="H54" s="34">
        <v>13</v>
      </c>
      <c r="I54" s="32">
        <v>1</v>
      </c>
      <c r="J54" s="32">
        <v>2</v>
      </c>
      <c r="K54" s="32">
        <v>7.7</v>
      </c>
      <c r="L54" s="32" t="s">
        <v>155</v>
      </c>
      <c r="M54" s="47" t="s">
        <v>77</v>
      </c>
      <c r="N54" s="48" t="s">
        <v>232</v>
      </c>
      <c r="O54" s="37" t="s">
        <v>233</v>
      </c>
      <c r="P54" s="38" t="s">
        <v>234</v>
      </c>
      <c r="Q54" s="39" t="s">
        <v>31</v>
      </c>
      <c r="R54" s="49">
        <v>1</v>
      </c>
      <c r="S54" s="49"/>
      <c r="T54" s="49">
        <v>1</v>
      </c>
      <c r="U54" s="95"/>
      <c r="V54" s="47" t="s">
        <v>77</v>
      </c>
      <c r="W54" s="48" t="s">
        <v>232</v>
      </c>
      <c r="X54" s="37" t="s">
        <v>233</v>
      </c>
      <c r="Y54" s="38" t="s">
        <v>234</v>
      </c>
      <c r="Z54" s="39" t="s">
        <v>31</v>
      </c>
      <c r="AA54" s="49">
        <v>1</v>
      </c>
      <c r="AB54" s="42"/>
      <c r="AC54" s="50"/>
      <c r="AD54" s="42"/>
      <c r="AE54" s="42"/>
      <c r="AF54" s="42">
        <f>SUM(I54*400+K54)</f>
        <v>407.7</v>
      </c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 t="s">
        <v>533</v>
      </c>
    </row>
    <row r="55" spans="1:49" s="44" customFormat="1" x14ac:dyDescent="0.5">
      <c r="A55" s="45"/>
      <c r="B55" s="33"/>
      <c r="C55" s="250" t="s">
        <v>1138</v>
      </c>
      <c r="D55" s="33" t="s">
        <v>13</v>
      </c>
      <c r="E55" s="46">
        <v>1275</v>
      </c>
      <c r="F55" s="46">
        <v>13</v>
      </c>
      <c r="G55" s="46">
        <v>4604</v>
      </c>
      <c r="H55" s="34">
        <v>13</v>
      </c>
      <c r="I55" s="32">
        <v>1</v>
      </c>
      <c r="J55" s="32" t="s">
        <v>25</v>
      </c>
      <c r="K55" s="32">
        <v>0.6</v>
      </c>
      <c r="L55" s="32" t="s">
        <v>155</v>
      </c>
      <c r="M55" s="47" t="s">
        <v>77</v>
      </c>
      <c r="N55" s="48" t="s">
        <v>194</v>
      </c>
      <c r="O55" s="37" t="s">
        <v>195</v>
      </c>
      <c r="P55" s="38" t="s">
        <v>196</v>
      </c>
      <c r="Q55" s="39" t="s">
        <v>31</v>
      </c>
      <c r="R55" s="49">
        <v>1</v>
      </c>
      <c r="S55" s="49"/>
      <c r="T55" s="49">
        <v>1</v>
      </c>
      <c r="U55" s="95"/>
      <c r="V55" s="47" t="s">
        <v>77</v>
      </c>
      <c r="W55" s="48" t="s">
        <v>194</v>
      </c>
      <c r="X55" s="37" t="s">
        <v>195</v>
      </c>
      <c r="Y55" s="38" t="s">
        <v>196</v>
      </c>
      <c r="Z55" s="39" t="s">
        <v>31</v>
      </c>
      <c r="AA55" s="49">
        <v>1</v>
      </c>
      <c r="AB55" s="42"/>
      <c r="AC55" s="50"/>
      <c r="AD55" s="42"/>
      <c r="AE55" s="42"/>
      <c r="AF55" s="42">
        <f>SUM(I55*400+K55)</f>
        <v>400.6</v>
      </c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 t="s">
        <v>533</v>
      </c>
    </row>
    <row r="56" spans="1:49" s="44" customFormat="1" x14ac:dyDescent="0.5">
      <c r="A56" s="45"/>
      <c r="B56" s="33"/>
      <c r="C56" s="250" t="s">
        <v>1139</v>
      </c>
      <c r="D56" s="33" t="s">
        <v>13</v>
      </c>
      <c r="E56" s="46">
        <v>1274</v>
      </c>
      <c r="F56" s="46">
        <v>12</v>
      </c>
      <c r="G56" s="46">
        <v>4603</v>
      </c>
      <c r="H56" s="34">
        <v>4</v>
      </c>
      <c r="I56" s="32" t="s">
        <v>25</v>
      </c>
      <c r="J56" s="32">
        <v>3</v>
      </c>
      <c r="K56" s="32">
        <v>90.9</v>
      </c>
      <c r="L56" s="32" t="s">
        <v>155</v>
      </c>
      <c r="M56" s="47" t="s">
        <v>27</v>
      </c>
      <c r="N56" s="48" t="s">
        <v>198</v>
      </c>
      <c r="O56" s="37" t="s">
        <v>79</v>
      </c>
      <c r="P56" s="38" t="s">
        <v>199</v>
      </c>
      <c r="Q56" s="39" t="s">
        <v>31</v>
      </c>
      <c r="R56" s="49">
        <v>1</v>
      </c>
      <c r="S56" s="49"/>
      <c r="T56" s="49">
        <v>1</v>
      </c>
      <c r="U56" s="95"/>
      <c r="V56" s="47" t="s">
        <v>27</v>
      </c>
      <c r="W56" s="48" t="s">
        <v>198</v>
      </c>
      <c r="X56" s="37" t="s">
        <v>79</v>
      </c>
      <c r="Y56" s="38" t="s">
        <v>199</v>
      </c>
      <c r="Z56" s="39" t="s">
        <v>31</v>
      </c>
      <c r="AA56" s="49">
        <v>1</v>
      </c>
      <c r="AB56" s="42"/>
      <c r="AC56" s="50"/>
      <c r="AD56" s="42"/>
      <c r="AE56" s="42"/>
      <c r="AF56" s="42">
        <f>SUM(J56*100+K56)</f>
        <v>390.9</v>
      </c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 t="s">
        <v>533</v>
      </c>
    </row>
    <row r="57" spans="1:49" s="44" customFormat="1" x14ac:dyDescent="0.5">
      <c r="A57" s="45"/>
      <c r="B57" s="33"/>
      <c r="C57" s="250" t="s">
        <v>1140</v>
      </c>
      <c r="D57" s="33" t="s">
        <v>13</v>
      </c>
      <c r="E57" s="46">
        <v>1273</v>
      </c>
      <c r="F57" s="46">
        <v>11</v>
      </c>
      <c r="G57" s="46">
        <v>4602</v>
      </c>
      <c r="H57" s="34">
        <v>4</v>
      </c>
      <c r="I57" s="32">
        <v>1</v>
      </c>
      <c r="J57" s="32" t="s">
        <v>25</v>
      </c>
      <c r="K57" s="32">
        <v>16.899999999999999</v>
      </c>
      <c r="L57" s="32" t="s">
        <v>155</v>
      </c>
      <c r="M57" s="47" t="s">
        <v>77</v>
      </c>
      <c r="N57" s="48" t="s">
        <v>204</v>
      </c>
      <c r="O57" s="37" t="s">
        <v>79</v>
      </c>
      <c r="P57" s="38" t="s">
        <v>199</v>
      </c>
      <c r="Q57" s="39" t="s">
        <v>31</v>
      </c>
      <c r="R57" s="49">
        <v>1</v>
      </c>
      <c r="S57" s="49"/>
      <c r="T57" s="49">
        <v>1</v>
      </c>
      <c r="U57" s="95"/>
      <c r="V57" s="47" t="s">
        <v>77</v>
      </c>
      <c r="W57" s="48" t="s">
        <v>204</v>
      </c>
      <c r="X57" s="37" t="s">
        <v>79</v>
      </c>
      <c r="Y57" s="38" t="s">
        <v>199</v>
      </c>
      <c r="Z57" s="39" t="s">
        <v>31</v>
      </c>
      <c r="AA57" s="49">
        <v>1</v>
      </c>
      <c r="AB57" s="42"/>
      <c r="AC57" s="50"/>
      <c r="AD57" s="42"/>
      <c r="AE57" s="42"/>
      <c r="AF57" s="42">
        <f>SUM(I57*400+K57)</f>
        <v>416.9</v>
      </c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 t="s">
        <v>533</v>
      </c>
    </row>
    <row r="58" spans="1:49" s="44" customFormat="1" x14ac:dyDescent="0.5">
      <c r="A58" s="45"/>
      <c r="B58" s="33"/>
      <c r="C58" s="250" t="s">
        <v>1141</v>
      </c>
      <c r="D58" s="33" t="s">
        <v>13</v>
      </c>
      <c r="E58" s="46">
        <v>1272</v>
      </c>
      <c r="F58" s="46">
        <v>10</v>
      </c>
      <c r="G58" s="46">
        <v>4601</v>
      </c>
      <c r="H58" s="34">
        <v>4</v>
      </c>
      <c r="I58" s="32">
        <v>1</v>
      </c>
      <c r="J58" s="32">
        <v>2</v>
      </c>
      <c r="K58" s="32">
        <v>12.2</v>
      </c>
      <c r="L58" s="32" t="s">
        <v>155</v>
      </c>
      <c r="M58" s="47" t="s">
        <v>27</v>
      </c>
      <c r="N58" s="48" t="s">
        <v>198</v>
      </c>
      <c r="O58" s="37" t="s">
        <v>79</v>
      </c>
      <c r="P58" s="38" t="s">
        <v>199</v>
      </c>
      <c r="Q58" s="39" t="s">
        <v>31</v>
      </c>
      <c r="R58" s="49">
        <v>1</v>
      </c>
      <c r="S58" s="49"/>
      <c r="T58" s="49">
        <v>1</v>
      </c>
      <c r="U58" s="95"/>
      <c r="V58" s="47" t="s">
        <v>27</v>
      </c>
      <c r="W58" s="48" t="s">
        <v>198</v>
      </c>
      <c r="X58" s="37" t="s">
        <v>79</v>
      </c>
      <c r="Y58" s="38" t="s">
        <v>199</v>
      </c>
      <c r="Z58" s="39" t="s">
        <v>31</v>
      </c>
      <c r="AA58" s="49">
        <v>1</v>
      </c>
      <c r="AB58" s="42"/>
      <c r="AC58" s="50"/>
      <c r="AD58" s="42"/>
      <c r="AE58" s="42"/>
      <c r="AF58" s="42">
        <f>SUM(I58*400+J58*100+K58)</f>
        <v>612.20000000000005</v>
      </c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 t="s">
        <v>533</v>
      </c>
    </row>
    <row r="59" spans="1:49" s="44" customFormat="1" x14ac:dyDescent="0.5">
      <c r="A59" s="45"/>
      <c r="B59" s="33"/>
      <c r="C59" s="250" t="s">
        <v>1142</v>
      </c>
      <c r="D59" s="33" t="s">
        <v>13</v>
      </c>
      <c r="E59" s="46">
        <v>10965</v>
      </c>
      <c r="F59" s="46">
        <v>31</v>
      </c>
      <c r="G59" s="46">
        <v>8792</v>
      </c>
      <c r="H59" s="34">
        <v>9</v>
      </c>
      <c r="I59" s="32">
        <v>1</v>
      </c>
      <c r="J59" s="32" t="s">
        <v>25</v>
      </c>
      <c r="K59" s="32">
        <v>98.7</v>
      </c>
      <c r="L59" s="32" t="s">
        <v>155</v>
      </c>
      <c r="M59" s="47" t="s">
        <v>77</v>
      </c>
      <c r="N59" s="48" t="s">
        <v>593</v>
      </c>
      <c r="O59" s="37" t="s">
        <v>79</v>
      </c>
      <c r="P59" s="38" t="s">
        <v>594</v>
      </c>
      <c r="Q59" s="39" t="s">
        <v>31</v>
      </c>
      <c r="R59" s="49">
        <v>1</v>
      </c>
      <c r="S59" s="49"/>
      <c r="T59" s="49">
        <v>1</v>
      </c>
      <c r="U59" s="95"/>
      <c r="V59" s="47" t="s">
        <v>77</v>
      </c>
      <c r="W59" s="48" t="s">
        <v>593</v>
      </c>
      <c r="X59" s="37" t="s">
        <v>79</v>
      </c>
      <c r="Y59" s="38" t="s">
        <v>594</v>
      </c>
      <c r="Z59" s="39" t="s">
        <v>31</v>
      </c>
      <c r="AA59" s="49">
        <v>1</v>
      </c>
      <c r="AB59" s="42"/>
      <c r="AC59" s="50"/>
      <c r="AD59" s="42"/>
      <c r="AE59" s="42"/>
      <c r="AF59" s="42">
        <f>SUM(I59*400+K59)</f>
        <v>498.7</v>
      </c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 t="s">
        <v>565</v>
      </c>
    </row>
    <row r="60" spans="1:49" s="44" customFormat="1" x14ac:dyDescent="0.5">
      <c r="A60" s="45"/>
      <c r="B60" s="33"/>
      <c r="C60" s="250" t="s">
        <v>1143</v>
      </c>
      <c r="D60" s="33" t="s">
        <v>13</v>
      </c>
      <c r="E60" s="32">
        <v>10752</v>
      </c>
      <c r="F60" s="32">
        <v>29</v>
      </c>
      <c r="G60" s="32">
        <v>8685</v>
      </c>
      <c r="H60" s="32">
        <v>13</v>
      </c>
      <c r="I60" s="32" t="s">
        <v>25</v>
      </c>
      <c r="J60" s="32">
        <v>1</v>
      </c>
      <c r="K60" s="32">
        <v>90.7</v>
      </c>
      <c r="L60" s="32" t="s">
        <v>155</v>
      </c>
      <c r="M60" s="47" t="s">
        <v>27</v>
      </c>
      <c r="N60" s="48" t="s">
        <v>191</v>
      </c>
      <c r="O60" s="37" t="s">
        <v>79</v>
      </c>
      <c r="P60" s="38" t="s">
        <v>192</v>
      </c>
      <c r="Q60" s="39" t="s">
        <v>31</v>
      </c>
      <c r="R60" s="49">
        <v>1</v>
      </c>
      <c r="S60" s="49"/>
      <c r="T60" s="49">
        <v>1</v>
      </c>
      <c r="U60" s="95"/>
      <c r="V60" s="51" t="s">
        <v>27</v>
      </c>
      <c r="W60" s="52" t="s">
        <v>191</v>
      </c>
      <c r="X60" s="37" t="s">
        <v>79</v>
      </c>
      <c r="Y60" s="38" t="s">
        <v>192</v>
      </c>
      <c r="Z60" s="39" t="s">
        <v>31</v>
      </c>
      <c r="AA60" s="42">
        <v>1</v>
      </c>
      <c r="AB60" s="42">
        <v>1</v>
      </c>
      <c r="AC60" s="50">
        <v>2</v>
      </c>
      <c r="AD60" s="42"/>
      <c r="AE60" s="42"/>
      <c r="AF60" s="42">
        <f>SUM(J60*100+K60)</f>
        <v>190.7</v>
      </c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 t="s">
        <v>193</v>
      </c>
    </row>
    <row r="61" spans="1:49" s="44" customFormat="1" x14ac:dyDescent="0.5">
      <c r="A61" s="45"/>
      <c r="B61" s="33"/>
      <c r="C61" s="250" t="s">
        <v>1144</v>
      </c>
      <c r="D61" s="33" t="s">
        <v>13</v>
      </c>
      <c r="E61" s="32">
        <v>919</v>
      </c>
      <c r="F61" s="32">
        <v>7</v>
      </c>
      <c r="G61" s="32">
        <v>4358</v>
      </c>
      <c r="H61" s="32">
        <v>13</v>
      </c>
      <c r="I61" s="32" t="s">
        <v>25</v>
      </c>
      <c r="J61" s="32">
        <v>2</v>
      </c>
      <c r="K61" s="32">
        <v>10.3</v>
      </c>
      <c r="L61" s="32" t="s">
        <v>155</v>
      </c>
      <c r="M61" s="47" t="s">
        <v>77</v>
      </c>
      <c r="N61" s="48" t="s">
        <v>194</v>
      </c>
      <c r="O61" s="37" t="s">
        <v>195</v>
      </c>
      <c r="P61" s="38" t="s">
        <v>196</v>
      </c>
      <c r="Q61" s="39" t="s">
        <v>31</v>
      </c>
      <c r="R61" s="49">
        <v>1</v>
      </c>
      <c r="S61" s="49"/>
      <c r="T61" s="49">
        <v>1</v>
      </c>
      <c r="U61" s="95"/>
      <c r="V61" s="51" t="s">
        <v>77</v>
      </c>
      <c r="W61" s="52" t="s">
        <v>194</v>
      </c>
      <c r="X61" s="37" t="s">
        <v>195</v>
      </c>
      <c r="Y61" s="38" t="s">
        <v>196</v>
      </c>
      <c r="Z61" s="39" t="s">
        <v>31</v>
      </c>
      <c r="AA61" s="49">
        <v>1</v>
      </c>
      <c r="AB61" s="42">
        <v>1</v>
      </c>
      <c r="AC61" s="50">
        <v>2</v>
      </c>
      <c r="AD61" s="42"/>
      <c r="AE61" s="42"/>
      <c r="AF61" s="42">
        <f>SUM(J61*100+K61)</f>
        <v>210.3</v>
      </c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 t="s">
        <v>197</v>
      </c>
    </row>
    <row r="62" spans="1:49" s="44" customFormat="1" x14ac:dyDescent="0.5">
      <c r="A62" s="45"/>
      <c r="B62" s="33"/>
      <c r="C62" s="250" t="s">
        <v>1145</v>
      </c>
      <c r="D62" s="71" t="s">
        <v>13</v>
      </c>
      <c r="E62" s="45">
        <v>920</v>
      </c>
      <c r="F62" s="45">
        <v>8</v>
      </c>
      <c r="G62" s="45">
        <v>4359</v>
      </c>
      <c r="H62" s="45">
        <v>4</v>
      </c>
      <c r="I62" s="45">
        <v>1</v>
      </c>
      <c r="J62" s="45" t="s">
        <v>25</v>
      </c>
      <c r="K62" s="45">
        <v>40.6</v>
      </c>
      <c r="L62" s="45" t="s">
        <v>155</v>
      </c>
      <c r="M62" s="47" t="s">
        <v>27</v>
      </c>
      <c r="N62" s="48" t="s">
        <v>198</v>
      </c>
      <c r="O62" s="72" t="s">
        <v>79</v>
      </c>
      <c r="P62" s="73" t="s">
        <v>199</v>
      </c>
      <c r="Q62" s="74" t="s">
        <v>31</v>
      </c>
      <c r="R62" s="49">
        <v>1</v>
      </c>
      <c r="S62" s="49"/>
      <c r="T62" s="49">
        <v>1</v>
      </c>
      <c r="U62" s="95"/>
      <c r="V62" s="51" t="s">
        <v>27</v>
      </c>
      <c r="W62" s="52" t="s">
        <v>198</v>
      </c>
      <c r="X62" s="72" t="s">
        <v>79</v>
      </c>
      <c r="Y62" s="73" t="s">
        <v>199</v>
      </c>
      <c r="Z62" s="74" t="s">
        <v>31</v>
      </c>
      <c r="AA62" s="49">
        <v>1</v>
      </c>
      <c r="AB62" s="75">
        <v>1</v>
      </c>
      <c r="AC62" s="50">
        <v>3</v>
      </c>
      <c r="AD62" s="75"/>
      <c r="AE62" s="75"/>
      <c r="AF62" s="75">
        <f>SUM(I62*400+K62)</f>
        <v>440.6</v>
      </c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 t="s">
        <v>200</v>
      </c>
    </row>
    <row r="63" spans="1:49" s="44" customFormat="1" x14ac:dyDescent="0.5">
      <c r="A63" s="45"/>
      <c r="B63" s="66"/>
      <c r="C63" s="250" t="s">
        <v>1146</v>
      </c>
      <c r="D63" s="33" t="s">
        <v>13</v>
      </c>
      <c r="E63" s="46">
        <v>4316</v>
      </c>
      <c r="F63" s="46">
        <v>627</v>
      </c>
      <c r="G63" s="46">
        <v>5039</v>
      </c>
      <c r="H63" s="34">
        <v>13</v>
      </c>
      <c r="I63" s="32">
        <v>1</v>
      </c>
      <c r="J63" s="32" t="s">
        <v>25</v>
      </c>
      <c r="K63" s="32">
        <v>40</v>
      </c>
      <c r="L63" s="32" t="s">
        <v>155</v>
      </c>
      <c r="M63" s="47" t="s">
        <v>77</v>
      </c>
      <c r="N63" s="48" t="s">
        <v>94</v>
      </c>
      <c r="O63" s="37" t="s">
        <v>79</v>
      </c>
      <c r="P63" s="38" t="s">
        <v>95</v>
      </c>
      <c r="Q63" s="39" t="s">
        <v>31</v>
      </c>
      <c r="R63" s="49">
        <v>1</v>
      </c>
      <c r="S63" s="49"/>
      <c r="T63" s="49">
        <v>1</v>
      </c>
      <c r="U63" s="95"/>
      <c r="V63" s="47" t="s">
        <v>77</v>
      </c>
      <c r="W63" s="48" t="s">
        <v>94</v>
      </c>
      <c r="X63" s="37" t="s">
        <v>79</v>
      </c>
      <c r="Y63" s="38" t="s">
        <v>95</v>
      </c>
      <c r="Z63" s="39" t="s">
        <v>31</v>
      </c>
      <c r="AA63" s="49">
        <v>1</v>
      </c>
      <c r="AB63" s="42"/>
      <c r="AC63" s="50"/>
      <c r="AD63" s="42"/>
      <c r="AE63" s="42"/>
      <c r="AF63" s="42">
        <f t="shared" ref="AF63:AF66" si="0">SUM(I63*400+K63)</f>
        <v>440</v>
      </c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 t="s">
        <v>565</v>
      </c>
    </row>
    <row r="64" spans="1:49" s="44" customFormat="1" x14ac:dyDescent="0.5">
      <c r="A64" s="45"/>
      <c r="B64" s="66"/>
      <c r="C64" s="250" t="s">
        <v>1147</v>
      </c>
      <c r="D64" s="33" t="s">
        <v>13</v>
      </c>
      <c r="E64" s="46">
        <v>4315</v>
      </c>
      <c r="F64" s="46">
        <v>626</v>
      </c>
      <c r="G64" s="46">
        <v>5038</v>
      </c>
      <c r="H64" s="34">
        <v>13</v>
      </c>
      <c r="I64" s="32">
        <v>1</v>
      </c>
      <c r="J64" s="32" t="s">
        <v>25</v>
      </c>
      <c r="K64" s="32">
        <v>40</v>
      </c>
      <c r="L64" s="32" t="s">
        <v>155</v>
      </c>
      <c r="M64" s="47" t="s">
        <v>27</v>
      </c>
      <c r="N64" s="48" t="s">
        <v>272</v>
      </c>
      <c r="O64" s="37" t="s">
        <v>79</v>
      </c>
      <c r="P64" s="38" t="s">
        <v>273</v>
      </c>
      <c r="Q64" s="39" t="s">
        <v>31</v>
      </c>
      <c r="R64" s="49">
        <v>1</v>
      </c>
      <c r="S64" s="49"/>
      <c r="T64" s="49">
        <v>1</v>
      </c>
      <c r="U64" s="95"/>
      <c r="V64" s="47" t="s">
        <v>27</v>
      </c>
      <c r="W64" s="48" t="s">
        <v>272</v>
      </c>
      <c r="X64" s="37" t="s">
        <v>79</v>
      </c>
      <c r="Y64" s="38" t="s">
        <v>273</v>
      </c>
      <c r="Z64" s="39" t="s">
        <v>31</v>
      </c>
      <c r="AA64" s="49">
        <v>1</v>
      </c>
      <c r="AB64" s="42"/>
      <c r="AC64" s="50"/>
      <c r="AD64" s="42"/>
      <c r="AE64" s="42"/>
      <c r="AF64" s="42">
        <f t="shared" si="0"/>
        <v>440</v>
      </c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 t="s">
        <v>551</v>
      </c>
    </row>
    <row r="65" spans="1:47" s="44" customFormat="1" x14ac:dyDescent="0.5">
      <c r="A65" s="45"/>
      <c r="B65" s="66"/>
      <c r="C65" s="250" t="s">
        <v>1148</v>
      </c>
      <c r="D65" s="33" t="s">
        <v>13</v>
      </c>
      <c r="E65" s="46">
        <v>4314</v>
      </c>
      <c r="F65" s="46">
        <v>625</v>
      </c>
      <c r="G65" s="46">
        <v>5037</v>
      </c>
      <c r="H65" s="34">
        <v>13</v>
      </c>
      <c r="I65" s="32">
        <v>1</v>
      </c>
      <c r="J65" s="32" t="s">
        <v>25</v>
      </c>
      <c r="K65" s="32">
        <v>40</v>
      </c>
      <c r="L65" s="32" t="s">
        <v>155</v>
      </c>
      <c r="M65" s="47" t="s">
        <v>77</v>
      </c>
      <c r="N65" s="48" t="s">
        <v>194</v>
      </c>
      <c r="O65" s="37" t="s">
        <v>195</v>
      </c>
      <c r="P65" s="38" t="s">
        <v>196</v>
      </c>
      <c r="Q65" s="39" t="s">
        <v>31</v>
      </c>
      <c r="R65" s="49">
        <v>1</v>
      </c>
      <c r="S65" s="49"/>
      <c r="T65" s="49">
        <v>1</v>
      </c>
      <c r="U65" s="95"/>
      <c r="V65" s="51" t="s">
        <v>77</v>
      </c>
      <c r="W65" s="52" t="s">
        <v>194</v>
      </c>
      <c r="X65" s="37" t="s">
        <v>195</v>
      </c>
      <c r="Y65" s="38" t="s">
        <v>196</v>
      </c>
      <c r="Z65" s="39" t="s">
        <v>31</v>
      </c>
      <c r="AA65" s="49">
        <v>1</v>
      </c>
      <c r="AB65" s="42"/>
      <c r="AC65" s="50"/>
      <c r="AD65" s="42"/>
      <c r="AE65" s="42"/>
      <c r="AF65" s="42">
        <f t="shared" si="0"/>
        <v>440</v>
      </c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 t="s">
        <v>565</v>
      </c>
    </row>
    <row r="66" spans="1:47" s="44" customFormat="1" x14ac:dyDescent="0.5">
      <c r="A66" s="45"/>
      <c r="B66" s="66"/>
      <c r="C66" s="250" t="s">
        <v>1149</v>
      </c>
      <c r="D66" s="33" t="s">
        <v>13</v>
      </c>
      <c r="E66" s="46">
        <v>4313</v>
      </c>
      <c r="F66" s="46">
        <v>625</v>
      </c>
      <c r="G66" s="46">
        <v>5036</v>
      </c>
      <c r="H66" s="34">
        <v>13</v>
      </c>
      <c r="I66" s="32">
        <v>1</v>
      </c>
      <c r="J66" s="32" t="s">
        <v>25</v>
      </c>
      <c r="K66" s="32">
        <v>40</v>
      </c>
      <c r="L66" s="32" t="s">
        <v>155</v>
      </c>
      <c r="M66" s="47" t="s">
        <v>77</v>
      </c>
      <c r="N66" s="48" t="s">
        <v>232</v>
      </c>
      <c r="O66" s="37" t="s">
        <v>233</v>
      </c>
      <c r="P66" s="38" t="s">
        <v>234</v>
      </c>
      <c r="Q66" s="39" t="s">
        <v>31</v>
      </c>
      <c r="R66" s="49">
        <v>1</v>
      </c>
      <c r="S66" s="49"/>
      <c r="T66" s="49">
        <v>1</v>
      </c>
      <c r="U66" s="95"/>
      <c r="V66" s="51" t="s">
        <v>77</v>
      </c>
      <c r="W66" s="52" t="s">
        <v>232</v>
      </c>
      <c r="X66" s="37" t="s">
        <v>233</v>
      </c>
      <c r="Y66" s="38" t="s">
        <v>234</v>
      </c>
      <c r="Z66" s="39" t="s">
        <v>31</v>
      </c>
      <c r="AA66" s="49">
        <v>1</v>
      </c>
      <c r="AB66" s="42"/>
      <c r="AC66" s="50"/>
      <c r="AD66" s="42"/>
      <c r="AE66" s="42"/>
      <c r="AF66" s="42">
        <f t="shared" si="0"/>
        <v>440</v>
      </c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 t="s">
        <v>535</v>
      </c>
    </row>
    <row r="67" spans="1:47" s="44" customFormat="1" x14ac:dyDescent="0.5">
      <c r="A67" s="45"/>
      <c r="B67" s="66"/>
      <c r="C67" s="250" t="s">
        <v>1150</v>
      </c>
      <c r="D67" s="33" t="s">
        <v>13</v>
      </c>
      <c r="E67" s="46">
        <v>4312</v>
      </c>
      <c r="F67" s="46">
        <v>623</v>
      </c>
      <c r="G67" s="46">
        <v>5035</v>
      </c>
      <c r="H67" s="34">
        <v>13</v>
      </c>
      <c r="I67" s="32">
        <v>1</v>
      </c>
      <c r="J67" s="32" t="s">
        <v>25</v>
      </c>
      <c r="K67" s="32">
        <v>40</v>
      </c>
      <c r="L67" s="32" t="s">
        <v>155</v>
      </c>
      <c r="M67" s="47" t="s">
        <v>77</v>
      </c>
      <c r="N67" s="48" t="s">
        <v>194</v>
      </c>
      <c r="O67" s="37" t="s">
        <v>195</v>
      </c>
      <c r="P67" s="38" t="s">
        <v>196</v>
      </c>
      <c r="Q67" s="39" t="s">
        <v>31</v>
      </c>
      <c r="R67" s="49">
        <v>1</v>
      </c>
      <c r="S67" s="49"/>
      <c r="T67" s="49">
        <v>1</v>
      </c>
      <c r="U67" s="215"/>
      <c r="V67" s="51" t="s">
        <v>77</v>
      </c>
      <c r="W67" s="52" t="s">
        <v>194</v>
      </c>
      <c r="X67" s="37" t="s">
        <v>195</v>
      </c>
      <c r="Y67" s="38" t="s">
        <v>196</v>
      </c>
      <c r="Z67" s="39" t="s">
        <v>31</v>
      </c>
      <c r="AA67" s="49">
        <v>1</v>
      </c>
      <c r="AB67" s="228"/>
      <c r="AC67" s="50"/>
      <c r="AD67" s="228"/>
      <c r="AE67" s="228"/>
      <c r="AF67" s="228">
        <f t="shared" ref="AF67:AF68" si="1">SUM(I67*400+K67)</f>
        <v>440</v>
      </c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 t="s">
        <v>542</v>
      </c>
    </row>
    <row r="68" spans="1:47" s="44" customFormat="1" x14ac:dyDescent="0.5">
      <c r="A68" s="45"/>
      <c r="B68" s="66"/>
      <c r="C68" s="250" t="s">
        <v>1151</v>
      </c>
      <c r="D68" s="33" t="s">
        <v>13</v>
      </c>
      <c r="E68" s="32">
        <v>4311</v>
      </c>
      <c r="F68" s="32">
        <v>622</v>
      </c>
      <c r="G68" s="32">
        <v>5034</v>
      </c>
      <c r="H68" s="32">
        <v>13</v>
      </c>
      <c r="I68" s="32">
        <v>1</v>
      </c>
      <c r="J68" s="32" t="s">
        <v>25</v>
      </c>
      <c r="K68" s="32">
        <v>40</v>
      </c>
      <c r="L68" s="32" t="s">
        <v>155</v>
      </c>
      <c r="M68" s="47" t="s">
        <v>77</v>
      </c>
      <c r="N68" s="48" t="s">
        <v>194</v>
      </c>
      <c r="O68" s="37" t="s">
        <v>195</v>
      </c>
      <c r="P68" s="38" t="s">
        <v>196</v>
      </c>
      <c r="Q68" s="39" t="s">
        <v>31</v>
      </c>
      <c r="R68" s="49">
        <v>1</v>
      </c>
      <c r="S68" s="49"/>
      <c r="T68" s="49">
        <v>1</v>
      </c>
      <c r="U68" s="215"/>
      <c r="V68" s="51" t="s">
        <v>77</v>
      </c>
      <c r="W68" s="52" t="s">
        <v>194</v>
      </c>
      <c r="X68" s="37" t="s">
        <v>195</v>
      </c>
      <c r="Y68" s="38" t="s">
        <v>196</v>
      </c>
      <c r="Z68" s="39" t="s">
        <v>31</v>
      </c>
      <c r="AA68" s="49">
        <v>1</v>
      </c>
      <c r="AB68" s="228">
        <v>1</v>
      </c>
      <c r="AC68" s="50">
        <v>2</v>
      </c>
      <c r="AD68" s="228"/>
      <c r="AE68" s="228"/>
      <c r="AF68" s="228">
        <f t="shared" si="1"/>
        <v>440</v>
      </c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 t="s">
        <v>197</v>
      </c>
    </row>
    <row r="69" spans="1:47" s="44" customFormat="1" x14ac:dyDescent="0.5">
      <c r="A69" s="45"/>
      <c r="B69" s="66"/>
      <c r="C69" s="250" t="s">
        <v>1152</v>
      </c>
      <c r="D69" s="33" t="s">
        <v>13</v>
      </c>
      <c r="E69" s="32">
        <v>3936</v>
      </c>
      <c r="F69" s="32">
        <v>621</v>
      </c>
      <c r="G69" s="32">
        <v>5033</v>
      </c>
      <c r="H69" s="32">
        <v>13</v>
      </c>
      <c r="I69" s="32">
        <v>1</v>
      </c>
      <c r="J69" s="32" t="s">
        <v>25</v>
      </c>
      <c r="K69" s="32">
        <v>40</v>
      </c>
      <c r="L69" s="32" t="s">
        <v>155</v>
      </c>
      <c r="M69" s="47" t="s">
        <v>77</v>
      </c>
      <c r="N69" s="48" t="s">
        <v>194</v>
      </c>
      <c r="O69" s="37" t="s">
        <v>195</v>
      </c>
      <c r="P69" s="38" t="s">
        <v>196</v>
      </c>
      <c r="Q69" s="39" t="s">
        <v>31</v>
      </c>
      <c r="R69" s="49">
        <v>1</v>
      </c>
      <c r="S69" s="49"/>
      <c r="T69" s="49">
        <v>1</v>
      </c>
      <c r="U69" s="215"/>
      <c r="V69" s="51" t="s">
        <v>77</v>
      </c>
      <c r="W69" s="52" t="s">
        <v>194</v>
      </c>
      <c r="X69" s="37" t="s">
        <v>195</v>
      </c>
      <c r="Y69" s="38" t="s">
        <v>196</v>
      </c>
      <c r="Z69" s="39" t="s">
        <v>31</v>
      </c>
      <c r="AA69" s="49">
        <v>1</v>
      </c>
      <c r="AB69" s="228">
        <v>1</v>
      </c>
      <c r="AC69" s="50">
        <v>1</v>
      </c>
      <c r="AD69" s="228"/>
      <c r="AE69" s="228"/>
      <c r="AF69" s="228"/>
      <c r="AG69" s="228">
        <f>SUM(I69*400+K69)</f>
        <v>440</v>
      </c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 t="s">
        <v>32</v>
      </c>
    </row>
    <row r="70" spans="1:47" s="44" customFormat="1" x14ac:dyDescent="0.5">
      <c r="A70" s="45"/>
      <c r="B70" s="66"/>
      <c r="C70" s="250" t="s">
        <v>1153</v>
      </c>
      <c r="D70" s="33" t="s">
        <v>13</v>
      </c>
      <c r="E70" s="46">
        <v>57613</v>
      </c>
      <c r="F70" s="46">
        <v>802</v>
      </c>
      <c r="G70" s="46">
        <v>880</v>
      </c>
      <c r="H70" s="34"/>
      <c r="I70" s="32">
        <v>4</v>
      </c>
      <c r="J70" s="32" t="s">
        <v>25</v>
      </c>
      <c r="K70" s="32">
        <v>34</v>
      </c>
      <c r="L70" s="32" t="s">
        <v>278</v>
      </c>
      <c r="M70" s="47" t="s">
        <v>77</v>
      </c>
      <c r="N70" s="48" t="s">
        <v>596</v>
      </c>
      <c r="O70" s="37" t="s">
        <v>1063</v>
      </c>
      <c r="P70" s="38"/>
      <c r="Q70" s="39"/>
      <c r="R70" s="49">
        <v>1</v>
      </c>
      <c r="S70" s="49"/>
      <c r="T70" s="49">
        <v>1</v>
      </c>
      <c r="U70" s="215"/>
      <c r="V70" s="47" t="s">
        <v>77</v>
      </c>
      <c r="W70" s="48" t="s">
        <v>596</v>
      </c>
      <c r="X70" s="37" t="s">
        <v>1063</v>
      </c>
      <c r="Y70" s="38"/>
      <c r="Z70" s="39"/>
      <c r="AA70" s="49">
        <v>1</v>
      </c>
      <c r="AB70" s="228"/>
      <c r="AC70" s="50"/>
      <c r="AD70" s="228"/>
      <c r="AE70" s="228"/>
      <c r="AF70" s="228">
        <f>SUM(I70*400+K70)</f>
        <v>1634</v>
      </c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 t="s">
        <v>535</v>
      </c>
    </row>
    <row r="71" spans="1:47" s="44" customFormat="1" x14ac:dyDescent="0.5">
      <c r="A71" s="45"/>
      <c r="B71" s="66"/>
      <c r="C71" s="250" t="s">
        <v>1154</v>
      </c>
      <c r="D71" s="33" t="s">
        <v>13</v>
      </c>
      <c r="E71" s="32">
        <v>57614</v>
      </c>
      <c r="F71" s="32">
        <v>803</v>
      </c>
      <c r="G71" s="32">
        <v>881</v>
      </c>
      <c r="H71" s="32">
        <v>13</v>
      </c>
      <c r="I71" s="32">
        <v>2</v>
      </c>
      <c r="J71" s="32">
        <v>1</v>
      </c>
      <c r="K71" s="32">
        <v>43</v>
      </c>
      <c r="L71" s="32" t="s">
        <v>155</v>
      </c>
      <c r="M71" s="47" t="s">
        <v>27</v>
      </c>
      <c r="N71" s="48" t="s">
        <v>201</v>
      </c>
      <c r="O71" s="37" t="s">
        <v>79</v>
      </c>
      <c r="P71" s="38" t="s">
        <v>202</v>
      </c>
      <c r="Q71" s="39" t="s">
        <v>31</v>
      </c>
      <c r="R71" s="49">
        <v>1</v>
      </c>
      <c r="S71" s="49"/>
      <c r="T71" s="49">
        <v>1</v>
      </c>
      <c r="U71" s="215"/>
      <c r="V71" s="51" t="s">
        <v>27</v>
      </c>
      <c r="W71" s="52" t="s">
        <v>201</v>
      </c>
      <c r="X71" s="37" t="s">
        <v>79</v>
      </c>
      <c r="Y71" s="38" t="s">
        <v>202</v>
      </c>
      <c r="Z71" s="39" t="s">
        <v>31</v>
      </c>
      <c r="AA71" s="228">
        <v>1</v>
      </c>
      <c r="AB71" s="228">
        <v>1</v>
      </c>
      <c r="AC71" s="50">
        <v>4</v>
      </c>
      <c r="AD71" s="228"/>
      <c r="AE71" s="228"/>
      <c r="AF71" s="228">
        <f>SUM(I71*400+J71*100+K71)</f>
        <v>943</v>
      </c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 t="s">
        <v>203</v>
      </c>
    </row>
    <row r="72" spans="1:47" s="44" customFormat="1" x14ac:dyDescent="0.5">
      <c r="A72" s="45"/>
      <c r="B72" s="66"/>
      <c r="C72" s="250" t="s">
        <v>1155</v>
      </c>
      <c r="D72" s="33" t="s">
        <v>13</v>
      </c>
      <c r="E72" s="32">
        <v>12475</v>
      </c>
      <c r="F72" s="32">
        <v>35</v>
      </c>
      <c r="G72" s="32">
        <v>9382</v>
      </c>
      <c r="H72" s="32"/>
      <c r="I72" s="32">
        <v>2</v>
      </c>
      <c r="J72" s="32">
        <v>1</v>
      </c>
      <c r="K72" s="32">
        <v>43</v>
      </c>
      <c r="L72" s="32" t="s">
        <v>155</v>
      </c>
      <c r="M72" s="47"/>
      <c r="N72" s="48"/>
      <c r="O72" s="37"/>
      <c r="P72" s="38"/>
      <c r="Q72" s="39"/>
      <c r="R72" s="49"/>
      <c r="S72" s="49"/>
      <c r="T72" s="49"/>
      <c r="U72" s="215">
        <v>1</v>
      </c>
      <c r="V72" s="53"/>
      <c r="W72" s="54"/>
      <c r="X72" s="37"/>
      <c r="Y72" s="38"/>
      <c r="Z72" s="39"/>
      <c r="AA72" s="228">
        <v>1</v>
      </c>
      <c r="AB72" s="228"/>
      <c r="AC72" s="50"/>
      <c r="AD72" s="228"/>
      <c r="AE72" s="228"/>
      <c r="AF72" s="228">
        <f>SUM(I72*400+J72*100+K72)</f>
        <v>943</v>
      </c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 t="s">
        <v>541</v>
      </c>
    </row>
    <row r="73" spans="1:47" s="44" customFormat="1" ht="27.75" x14ac:dyDescent="0.65">
      <c r="A73" s="45"/>
      <c r="B73" s="66"/>
      <c r="C73" s="10"/>
      <c r="D73" s="10"/>
      <c r="E73" s="108"/>
      <c r="F73" s="108"/>
      <c r="G73" s="108"/>
      <c r="H73" s="108"/>
      <c r="I73" s="9"/>
      <c r="J73" s="9"/>
      <c r="K73" s="9"/>
      <c r="L73" s="9"/>
      <c r="M73" s="16"/>
      <c r="N73" s="16"/>
      <c r="O73" s="11"/>
      <c r="P73" s="12"/>
      <c r="Q73" s="12"/>
      <c r="R73" s="13"/>
      <c r="S73" s="13"/>
      <c r="T73" s="13"/>
      <c r="U73" s="13"/>
      <c r="V73" s="16"/>
      <c r="W73" s="16"/>
      <c r="X73" s="11"/>
      <c r="Y73" s="12"/>
      <c r="Z73" s="12"/>
      <c r="AA73" s="13"/>
      <c r="AB73" s="14"/>
      <c r="AC73" s="15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274" t="s">
        <v>1102</v>
      </c>
      <c r="AT73" s="274"/>
      <c r="AU73" s="274"/>
    </row>
    <row r="74" spans="1:47" s="44" customFormat="1" ht="27.75" x14ac:dyDescent="0.65">
      <c r="A74" s="45"/>
      <c r="B74" s="66"/>
      <c r="C74" s="275" t="s">
        <v>1287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107"/>
    </row>
    <row r="75" spans="1:47" s="44" customFormat="1" ht="27.75" x14ac:dyDescent="0.5">
      <c r="A75" s="45"/>
      <c r="B75" s="66"/>
      <c r="C75" s="276" t="s">
        <v>1069</v>
      </c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</row>
    <row r="76" spans="1:47" s="44" customFormat="1" ht="27.75" x14ac:dyDescent="0.65">
      <c r="A76" s="45"/>
      <c r="B76" s="66"/>
      <c r="C76" s="275" t="s">
        <v>1070</v>
      </c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</row>
    <row r="77" spans="1:47" s="44" customFormat="1" x14ac:dyDescent="0.5">
      <c r="A77" s="45"/>
      <c r="B77" s="33"/>
      <c r="C77" s="271" t="s">
        <v>1089</v>
      </c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3"/>
      <c r="AK77" s="271" t="s">
        <v>1101</v>
      </c>
      <c r="AL77" s="272"/>
      <c r="AM77" s="272"/>
      <c r="AN77" s="272"/>
      <c r="AO77" s="272"/>
      <c r="AP77" s="272"/>
      <c r="AQ77" s="272"/>
      <c r="AR77" s="272"/>
      <c r="AS77" s="272"/>
      <c r="AT77" s="273"/>
      <c r="AU77" s="111"/>
    </row>
    <row r="78" spans="1:47" s="44" customFormat="1" x14ac:dyDescent="0.5">
      <c r="A78" s="45"/>
      <c r="B78" s="33"/>
      <c r="C78" s="17"/>
      <c r="D78" s="92"/>
      <c r="E78" s="96" t="s">
        <v>1073</v>
      </c>
      <c r="F78" s="277" t="s">
        <v>0</v>
      </c>
      <c r="G78" s="289" t="s">
        <v>1</v>
      </c>
      <c r="H78" s="86"/>
      <c r="I78" s="292" t="s">
        <v>18</v>
      </c>
      <c r="J78" s="292"/>
      <c r="K78" s="293"/>
      <c r="L78" s="277" t="s">
        <v>2</v>
      </c>
      <c r="M78" s="279" t="s">
        <v>5</v>
      </c>
      <c r="N78" s="280"/>
      <c r="O78" s="281"/>
      <c r="P78" s="285" t="s">
        <v>3</v>
      </c>
      <c r="Q78" s="286"/>
      <c r="R78" s="265" t="s">
        <v>4</v>
      </c>
      <c r="S78" s="266"/>
      <c r="T78" s="266"/>
      <c r="U78" s="267"/>
      <c r="V78" s="279" t="s">
        <v>5</v>
      </c>
      <c r="W78" s="280"/>
      <c r="X78" s="281"/>
      <c r="Y78" s="279" t="s">
        <v>6</v>
      </c>
      <c r="Z78" s="281"/>
      <c r="AA78" s="83" t="s">
        <v>7</v>
      </c>
      <c r="AB78" s="261" t="s">
        <v>8</v>
      </c>
      <c r="AC78" s="18" t="s">
        <v>9</v>
      </c>
      <c r="AD78" s="261" t="s">
        <v>10</v>
      </c>
      <c r="AE78" s="261" t="s">
        <v>11</v>
      </c>
      <c r="AF78" s="265" t="s">
        <v>1088</v>
      </c>
      <c r="AG78" s="266"/>
      <c r="AH78" s="266"/>
      <c r="AI78" s="266"/>
      <c r="AJ78" s="267"/>
      <c r="AK78" s="268" t="s">
        <v>1071</v>
      </c>
      <c r="AL78" s="92"/>
      <c r="AM78" s="92"/>
      <c r="AN78" s="64"/>
      <c r="AO78" s="279" t="s">
        <v>1088</v>
      </c>
      <c r="AP78" s="266"/>
      <c r="AQ78" s="266"/>
      <c r="AR78" s="266"/>
      <c r="AS78" s="267"/>
      <c r="AT78" s="261" t="s">
        <v>1100</v>
      </c>
      <c r="AU78" s="111"/>
    </row>
    <row r="79" spans="1:47" s="44" customFormat="1" x14ac:dyDescent="0.5">
      <c r="A79" s="45"/>
      <c r="B79" s="33"/>
      <c r="C79" s="20"/>
      <c r="D79" s="21" t="s">
        <v>1072</v>
      </c>
      <c r="E79" s="97" t="s">
        <v>1074</v>
      </c>
      <c r="F79" s="278"/>
      <c r="G79" s="290"/>
      <c r="H79" s="87" t="s">
        <v>1075</v>
      </c>
      <c r="I79" s="22"/>
      <c r="J79" s="22"/>
      <c r="K79" s="23"/>
      <c r="L79" s="278"/>
      <c r="M79" s="282"/>
      <c r="N79" s="283"/>
      <c r="O79" s="284"/>
      <c r="P79" s="287"/>
      <c r="Q79" s="288"/>
      <c r="R79" s="81"/>
      <c r="S79" s="82"/>
      <c r="T79" s="82"/>
      <c r="U79" s="82"/>
      <c r="V79" s="282"/>
      <c r="W79" s="283"/>
      <c r="X79" s="284"/>
      <c r="Y79" s="282"/>
      <c r="Z79" s="284"/>
      <c r="AA79" s="84"/>
      <c r="AB79" s="262"/>
      <c r="AC79" s="18"/>
      <c r="AD79" s="262"/>
      <c r="AE79" s="262"/>
      <c r="AF79" s="83"/>
      <c r="AG79" s="261" t="s">
        <v>1079</v>
      </c>
      <c r="AH79" s="261" t="s">
        <v>1080</v>
      </c>
      <c r="AI79" s="89"/>
      <c r="AJ79" s="83" t="s">
        <v>1086</v>
      </c>
      <c r="AK79" s="269"/>
      <c r="AL79" s="93"/>
      <c r="AM79" s="93" t="s">
        <v>1072</v>
      </c>
      <c r="AN79" s="26" t="s">
        <v>1094</v>
      </c>
      <c r="AO79" s="83"/>
      <c r="AP79" s="281" t="s">
        <v>1079</v>
      </c>
      <c r="AQ79" s="261" t="s">
        <v>1080</v>
      </c>
      <c r="AR79" s="89"/>
      <c r="AS79" s="83" t="s">
        <v>1097</v>
      </c>
      <c r="AT79" s="262"/>
      <c r="AU79" s="111"/>
    </row>
    <row r="80" spans="1:47" s="44" customFormat="1" x14ac:dyDescent="0.5">
      <c r="A80" s="45"/>
      <c r="B80" s="33"/>
      <c r="C80" s="20" t="s">
        <v>1071</v>
      </c>
      <c r="D80" s="93" t="s">
        <v>22</v>
      </c>
      <c r="E80" s="97" t="s">
        <v>861</v>
      </c>
      <c r="F80" s="278"/>
      <c r="G80" s="290"/>
      <c r="H80" s="24" t="s">
        <v>1076</v>
      </c>
      <c r="I80" s="97" t="s">
        <v>19</v>
      </c>
      <c r="J80" s="86" t="s">
        <v>20</v>
      </c>
      <c r="K80" s="91" t="s">
        <v>21</v>
      </c>
      <c r="L80" s="278"/>
      <c r="M80" s="282"/>
      <c r="N80" s="283"/>
      <c r="O80" s="284"/>
      <c r="P80" s="287"/>
      <c r="Q80" s="288"/>
      <c r="R80" s="83" t="s">
        <v>13</v>
      </c>
      <c r="S80" s="83" t="s">
        <v>14</v>
      </c>
      <c r="T80" s="83" t="s">
        <v>17</v>
      </c>
      <c r="U80" s="88" t="s">
        <v>15</v>
      </c>
      <c r="V80" s="282"/>
      <c r="W80" s="283"/>
      <c r="X80" s="284"/>
      <c r="Y80" s="282"/>
      <c r="Z80" s="284"/>
      <c r="AA80" s="84" t="s">
        <v>22</v>
      </c>
      <c r="AB80" s="262"/>
      <c r="AC80" s="25" t="s">
        <v>16</v>
      </c>
      <c r="AD80" s="262"/>
      <c r="AE80" s="262"/>
      <c r="AF80" s="84" t="s">
        <v>1078</v>
      </c>
      <c r="AG80" s="262"/>
      <c r="AH80" s="262"/>
      <c r="AI80" s="89" t="s">
        <v>1081</v>
      </c>
      <c r="AJ80" s="84" t="s">
        <v>1085</v>
      </c>
      <c r="AK80" s="269"/>
      <c r="AL80" s="93" t="s">
        <v>1090</v>
      </c>
      <c r="AM80" s="93" t="s">
        <v>1091</v>
      </c>
      <c r="AN80" s="26" t="s">
        <v>1095</v>
      </c>
      <c r="AO80" s="84" t="s">
        <v>1078</v>
      </c>
      <c r="AP80" s="284"/>
      <c r="AQ80" s="262"/>
      <c r="AR80" s="89" t="s">
        <v>1081</v>
      </c>
      <c r="AS80" s="84" t="s">
        <v>1098</v>
      </c>
      <c r="AT80" s="262"/>
      <c r="AU80" s="111"/>
    </row>
    <row r="81" spans="1:49" s="44" customFormat="1" x14ac:dyDescent="0.5">
      <c r="A81" s="45"/>
      <c r="B81" s="33"/>
      <c r="C81" s="20"/>
      <c r="D81" s="93"/>
      <c r="E81" s="97"/>
      <c r="F81" s="87"/>
      <c r="G81" s="97"/>
      <c r="H81" s="87" t="s">
        <v>1077</v>
      </c>
      <c r="I81" s="97"/>
      <c r="J81" s="87"/>
      <c r="K81" s="97"/>
      <c r="L81" s="97"/>
      <c r="M81" s="89"/>
      <c r="N81" s="89"/>
      <c r="O81" s="89"/>
      <c r="P81" s="97"/>
      <c r="Q81" s="97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27"/>
      <c r="AD81" s="89"/>
      <c r="AE81" s="89"/>
      <c r="AF81" s="84" t="s">
        <v>1082</v>
      </c>
      <c r="AG81" s="262"/>
      <c r="AH81" s="262"/>
      <c r="AI81" s="89" t="s">
        <v>1084</v>
      </c>
      <c r="AJ81" s="84" t="s">
        <v>1087</v>
      </c>
      <c r="AK81" s="269"/>
      <c r="AL81" s="93"/>
      <c r="AM81" s="93" t="s">
        <v>1092</v>
      </c>
      <c r="AN81" s="26" t="s">
        <v>1096</v>
      </c>
      <c r="AO81" s="84" t="s">
        <v>1082</v>
      </c>
      <c r="AP81" s="284"/>
      <c r="AQ81" s="262"/>
      <c r="AR81" s="89" t="s">
        <v>1084</v>
      </c>
      <c r="AS81" s="84" t="s">
        <v>1091</v>
      </c>
      <c r="AT81" s="262"/>
      <c r="AU81" s="111"/>
    </row>
    <row r="82" spans="1:49" s="44" customFormat="1" x14ac:dyDescent="0.5">
      <c r="A82" s="45"/>
      <c r="B82" s="33"/>
      <c r="C82" s="28"/>
      <c r="D82" s="94"/>
      <c r="E82" s="22"/>
      <c r="F82" s="29"/>
      <c r="G82" s="22"/>
      <c r="H82" s="29"/>
      <c r="I82" s="22"/>
      <c r="J82" s="29"/>
      <c r="K82" s="22"/>
      <c r="L82" s="22"/>
      <c r="M82" s="30"/>
      <c r="N82" s="30"/>
      <c r="O82" s="30"/>
      <c r="P82" s="22"/>
      <c r="Q82" s="22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1"/>
      <c r="AD82" s="30"/>
      <c r="AE82" s="30"/>
      <c r="AF82" s="85" t="s">
        <v>1083</v>
      </c>
      <c r="AG82" s="263"/>
      <c r="AH82" s="263"/>
      <c r="AI82" s="30" t="s">
        <v>1085</v>
      </c>
      <c r="AJ82" s="85" t="s">
        <v>1072</v>
      </c>
      <c r="AK82" s="270"/>
      <c r="AL82" s="94"/>
      <c r="AM82" s="94" t="s">
        <v>1093</v>
      </c>
      <c r="AN82" s="65"/>
      <c r="AO82" s="85" t="s">
        <v>1083</v>
      </c>
      <c r="AP82" s="296"/>
      <c r="AQ82" s="263"/>
      <c r="AR82" s="30" t="s">
        <v>1085</v>
      </c>
      <c r="AS82" s="85" t="s">
        <v>1099</v>
      </c>
      <c r="AT82" s="263"/>
      <c r="AU82" s="111"/>
      <c r="AV82" s="70"/>
      <c r="AW82" s="70"/>
    </row>
    <row r="83" spans="1:49" s="44" customFormat="1" x14ac:dyDescent="0.5">
      <c r="A83" s="45" t="s">
        <v>165</v>
      </c>
      <c r="B83" s="33" t="s">
        <v>45</v>
      </c>
      <c r="C83" s="250" t="s">
        <v>1156</v>
      </c>
      <c r="D83" s="33" t="s">
        <v>13</v>
      </c>
      <c r="E83" s="46">
        <v>916</v>
      </c>
      <c r="F83" s="46">
        <v>4</v>
      </c>
      <c r="G83" s="46">
        <v>4365</v>
      </c>
      <c r="H83" s="34">
        <v>9</v>
      </c>
      <c r="I83" s="32">
        <v>2</v>
      </c>
      <c r="J83" s="32">
        <v>3</v>
      </c>
      <c r="K83" s="32">
        <v>81</v>
      </c>
      <c r="L83" s="32" t="s">
        <v>155</v>
      </c>
      <c r="M83" s="47" t="s">
        <v>77</v>
      </c>
      <c r="N83" s="48" t="s">
        <v>597</v>
      </c>
      <c r="O83" s="37" t="s">
        <v>79</v>
      </c>
      <c r="P83" s="38" t="s">
        <v>598</v>
      </c>
      <c r="Q83" s="39" t="s">
        <v>31</v>
      </c>
      <c r="R83" s="49">
        <v>1</v>
      </c>
      <c r="S83" s="49"/>
      <c r="T83" s="49">
        <v>1</v>
      </c>
      <c r="U83" s="95"/>
      <c r="V83" s="47" t="s">
        <v>77</v>
      </c>
      <c r="W83" s="48" t="s">
        <v>597</v>
      </c>
      <c r="X83" s="37" t="s">
        <v>79</v>
      </c>
      <c r="Y83" s="38" t="s">
        <v>598</v>
      </c>
      <c r="Z83" s="39" t="s">
        <v>31</v>
      </c>
      <c r="AA83" s="49">
        <v>1</v>
      </c>
      <c r="AB83" s="42"/>
      <c r="AC83" s="50"/>
      <c r="AD83" s="42"/>
      <c r="AE83" s="42"/>
      <c r="AF83" s="42">
        <f>SUM(I83*400+J83*100+K83)</f>
        <v>1181</v>
      </c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 t="s">
        <v>565</v>
      </c>
    </row>
    <row r="84" spans="1:49" s="44" customFormat="1" x14ac:dyDescent="0.5">
      <c r="A84" s="55" t="s">
        <v>165</v>
      </c>
      <c r="B84" s="56" t="s">
        <v>46</v>
      </c>
      <c r="C84" s="250" t="s">
        <v>1157</v>
      </c>
      <c r="D84" s="33" t="s">
        <v>13</v>
      </c>
      <c r="E84" s="57">
        <v>917</v>
      </c>
      <c r="F84" s="57">
        <v>5</v>
      </c>
      <c r="G84" s="57">
        <v>4334</v>
      </c>
      <c r="H84" s="58">
        <v>9</v>
      </c>
      <c r="I84" s="59">
        <v>1</v>
      </c>
      <c r="J84" s="59">
        <v>3</v>
      </c>
      <c r="K84" s="59">
        <v>80</v>
      </c>
      <c r="L84" s="59" t="s">
        <v>155</v>
      </c>
      <c r="M84" s="60" t="s">
        <v>77</v>
      </c>
      <c r="N84" s="61" t="s">
        <v>637</v>
      </c>
      <c r="O84" s="37" t="s">
        <v>146</v>
      </c>
      <c r="P84" s="38" t="s">
        <v>644</v>
      </c>
      <c r="Q84" s="39" t="s">
        <v>31</v>
      </c>
      <c r="R84" s="49">
        <v>1</v>
      </c>
      <c r="S84" s="49"/>
      <c r="T84" s="49">
        <v>1</v>
      </c>
      <c r="U84" s="95"/>
      <c r="V84" s="53" t="s">
        <v>27</v>
      </c>
      <c r="W84" s="54" t="s">
        <v>645</v>
      </c>
      <c r="X84" s="37" t="s">
        <v>146</v>
      </c>
      <c r="Y84" s="38" t="s">
        <v>646</v>
      </c>
      <c r="Z84" s="39" t="s">
        <v>31</v>
      </c>
      <c r="AA84" s="40">
        <v>1</v>
      </c>
      <c r="AB84" s="40">
        <v>1</v>
      </c>
      <c r="AC84" s="62">
        <v>2</v>
      </c>
      <c r="AD84" s="40"/>
      <c r="AE84" s="40"/>
      <c r="AF84" s="42">
        <f>SUM(I84*400+J84*100+K84)</f>
        <v>780</v>
      </c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 t="s">
        <v>647</v>
      </c>
      <c r="AU84" s="63"/>
    </row>
    <row r="85" spans="1:49" s="44" customFormat="1" x14ac:dyDescent="0.5">
      <c r="A85" s="45" t="s">
        <v>165</v>
      </c>
      <c r="B85" s="33" t="s">
        <v>169</v>
      </c>
      <c r="C85" s="250" t="s">
        <v>1158</v>
      </c>
      <c r="D85" s="33" t="s">
        <v>13</v>
      </c>
      <c r="E85" s="46">
        <v>918</v>
      </c>
      <c r="F85" s="46">
        <v>6</v>
      </c>
      <c r="G85" s="46">
        <v>4375</v>
      </c>
      <c r="H85" s="34">
        <v>13</v>
      </c>
      <c r="I85" s="32">
        <v>1</v>
      </c>
      <c r="J85" s="32">
        <v>1</v>
      </c>
      <c r="K85" s="32">
        <v>14.8</v>
      </c>
      <c r="L85" s="32" t="s">
        <v>155</v>
      </c>
      <c r="M85" s="47" t="s">
        <v>77</v>
      </c>
      <c r="N85" s="48" t="s">
        <v>599</v>
      </c>
      <c r="O85" s="37" t="s">
        <v>79</v>
      </c>
      <c r="P85" s="38" t="s">
        <v>600</v>
      </c>
      <c r="Q85" s="39" t="s">
        <v>31</v>
      </c>
      <c r="R85" s="49">
        <v>1</v>
      </c>
      <c r="S85" s="49"/>
      <c r="T85" s="49">
        <v>1</v>
      </c>
      <c r="U85" s="95"/>
      <c r="V85" s="47" t="s">
        <v>77</v>
      </c>
      <c r="W85" s="48" t="s">
        <v>599</v>
      </c>
      <c r="X85" s="37" t="s">
        <v>79</v>
      </c>
      <c r="Y85" s="38" t="s">
        <v>600</v>
      </c>
      <c r="Z85" s="39" t="s">
        <v>31</v>
      </c>
      <c r="AA85" s="49">
        <v>1</v>
      </c>
      <c r="AB85" s="42"/>
      <c r="AC85" s="50"/>
      <c r="AD85" s="42"/>
      <c r="AE85" s="42"/>
      <c r="AF85" s="42">
        <f>SUM(I85*400+J85*100+K85)</f>
        <v>514.79999999999995</v>
      </c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 t="s">
        <v>565</v>
      </c>
    </row>
    <row r="86" spans="1:49" s="44" customFormat="1" x14ac:dyDescent="0.5">
      <c r="A86" s="45" t="s">
        <v>165</v>
      </c>
      <c r="B86" s="33" t="s">
        <v>170</v>
      </c>
      <c r="C86" s="250" t="s">
        <v>1159</v>
      </c>
      <c r="D86" s="33" t="s">
        <v>13</v>
      </c>
      <c r="E86" s="32">
        <v>11975</v>
      </c>
      <c r="F86" s="32">
        <v>33</v>
      </c>
      <c r="G86" s="32">
        <v>9163</v>
      </c>
      <c r="H86" s="32">
        <v>4</v>
      </c>
      <c r="I86" s="32">
        <v>1</v>
      </c>
      <c r="J86" s="32" t="s">
        <v>25</v>
      </c>
      <c r="K86" s="32" t="s">
        <v>25</v>
      </c>
      <c r="L86" s="32" t="s">
        <v>155</v>
      </c>
      <c r="M86" s="47" t="s">
        <v>77</v>
      </c>
      <c r="N86" s="48" t="s">
        <v>204</v>
      </c>
      <c r="O86" s="37" t="s">
        <v>79</v>
      </c>
      <c r="P86" s="38" t="s">
        <v>199</v>
      </c>
      <c r="Q86" s="39" t="s">
        <v>31</v>
      </c>
      <c r="R86" s="49">
        <v>1</v>
      </c>
      <c r="S86" s="49"/>
      <c r="T86" s="49">
        <v>1</v>
      </c>
      <c r="U86" s="95"/>
      <c r="V86" s="51" t="s">
        <v>77</v>
      </c>
      <c r="W86" s="52" t="s">
        <v>204</v>
      </c>
      <c r="X86" s="37" t="s">
        <v>79</v>
      </c>
      <c r="Y86" s="38" t="s">
        <v>199</v>
      </c>
      <c r="Z86" s="39" t="s">
        <v>31</v>
      </c>
      <c r="AA86" s="42">
        <v>1</v>
      </c>
      <c r="AB86" s="42">
        <v>1</v>
      </c>
      <c r="AC86" s="50">
        <v>1</v>
      </c>
      <c r="AD86" s="42"/>
      <c r="AE86" s="42"/>
      <c r="AF86" s="42">
        <f>SUM(I86*400)</f>
        <v>400</v>
      </c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 t="s">
        <v>161</v>
      </c>
    </row>
    <row r="87" spans="1:49" s="44" customFormat="1" x14ac:dyDescent="0.5">
      <c r="A87" s="45" t="s">
        <v>165</v>
      </c>
      <c r="B87" s="33" t="s">
        <v>171</v>
      </c>
      <c r="C87" s="250" t="s">
        <v>1160</v>
      </c>
      <c r="D87" s="33" t="s">
        <v>13</v>
      </c>
      <c r="E87" s="46">
        <v>12056</v>
      </c>
      <c r="F87" s="46">
        <v>34</v>
      </c>
      <c r="G87" s="46">
        <v>9189</v>
      </c>
      <c r="H87" s="34">
        <v>13</v>
      </c>
      <c r="I87" s="32">
        <v>1</v>
      </c>
      <c r="J87" s="32">
        <v>1</v>
      </c>
      <c r="K87" s="32" t="s">
        <v>25</v>
      </c>
      <c r="L87" s="32" t="s">
        <v>155</v>
      </c>
      <c r="M87" s="47" t="s">
        <v>77</v>
      </c>
      <c r="N87" s="48" t="s">
        <v>599</v>
      </c>
      <c r="O87" s="37" t="s">
        <v>79</v>
      </c>
      <c r="P87" s="38" t="s">
        <v>600</v>
      </c>
      <c r="Q87" s="39" t="s">
        <v>31</v>
      </c>
      <c r="R87" s="49">
        <v>1</v>
      </c>
      <c r="S87" s="49"/>
      <c r="T87" s="49">
        <v>1</v>
      </c>
      <c r="U87" s="95"/>
      <c r="V87" s="47" t="s">
        <v>77</v>
      </c>
      <c r="W87" s="48" t="s">
        <v>599</v>
      </c>
      <c r="X87" s="37" t="s">
        <v>79</v>
      </c>
      <c r="Y87" s="38" t="s">
        <v>600</v>
      </c>
      <c r="Z87" s="39" t="s">
        <v>31</v>
      </c>
      <c r="AA87" s="49">
        <v>1</v>
      </c>
      <c r="AB87" s="42"/>
      <c r="AC87" s="50"/>
      <c r="AD87" s="42"/>
      <c r="AE87" s="42"/>
      <c r="AF87" s="42">
        <f>SUM(I87*400+J87*100)</f>
        <v>500</v>
      </c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 t="s">
        <v>565</v>
      </c>
    </row>
    <row r="88" spans="1:49" s="44" customFormat="1" x14ac:dyDescent="0.5">
      <c r="A88" s="45" t="s">
        <v>165</v>
      </c>
      <c r="B88" s="33" t="s">
        <v>48</v>
      </c>
      <c r="C88" s="250" t="s">
        <v>1161</v>
      </c>
      <c r="D88" s="33" t="s">
        <v>13</v>
      </c>
      <c r="E88" s="46">
        <v>55927</v>
      </c>
      <c r="F88" s="46">
        <v>804</v>
      </c>
      <c r="G88" s="46">
        <v>882</v>
      </c>
      <c r="H88" s="34">
        <v>13</v>
      </c>
      <c r="I88" s="32">
        <v>3</v>
      </c>
      <c r="J88" s="32" t="s">
        <v>25</v>
      </c>
      <c r="K88" s="32">
        <v>47</v>
      </c>
      <c r="L88" s="32" t="s">
        <v>155</v>
      </c>
      <c r="M88" s="47" t="s">
        <v>27</v>
      </c>
      <c r="N88" s="48" t="s">
        <v>388</v>
      </c>
      <c r="O88" s="37" t="s">
        <v>79</v>
      </c>
      <c r="P88" s="38" t="s">
        <v>389</v>
      </c>
      <c r="Q88" s="39" t="s">
        <v>31</v>
      </c>
      <c r="R88" s="49">
        <v>1</v>
      </c>
      <c r="S88" s="49"/>
      <c r="T88" s="49">
        <v>1</v>
      </c>
      <c r="U88" s="95"/>
      <c r="V88" s="47" t="s">
        <v>27</v>
      </c>
      <c r="W88" s="48" t="s">
        <v>388</v>
      </c>
      <c r="X88" s="37" t="s">
        <v>79</v>
      </c>
      <c r="Y88" s="38" t="s">
        <v>389</v>
      </c>
      <c r="Z88" s="39" t="s">
        <v>31</v>
      </c>
      <c r="AA88" s="49">
        <v>1</v>
      </c>
      <c r="AB88" s="42"/>
      <c r="AC88" s="50"/>
      <c r="AD88" s="42"/>
      <c r="AE88" s="42"/>
      <c r="AF88" s="42">
        <f>SUM(I88*400+K88)</f>
        <v>1247</v>
      </c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 t="s">
        <v>565</v>
      </c>
    </row>
    <row r="89" spans="1:49" s="44" customFormat="1" x14ac:dyDescent="0.5">
      <c r="A89" s="45" t="s">
        <v>165</v>
      </c>
      <c r="B89" s="33" t="s">
        <v>49</v>
      </c>
      <c r="C89" s="250" t="s">
        <v>1162</v>
      </c>
      <c r="D89" s="33" t="s">
        <v>13</v>
      </c>
      <c r="E89" s="46">
        <v>53942</v>
      </c>
      <c r="F89" s="46">
        <v>805</v>
      </c>
      <c r="G89" s="46">
        <v>883</v>
      </c>
      <c r="H89" s="34"/>
      <c r="I89" s="32">
        <v>4</v>
      </c>
      <c r="J89" s="32" t="s">
        <v>25</v>
      </c>
      <c r="K89" s="32">
        <v>53</v>
      </c>
      <c r="L89" s="32" t="s">
        <v>155</v>
      </c>
      <c r="M89" s="47" t="s">
        <v>27</v>
      </c>
      <c r="N89" s="48" t="s">
        <v>601</v>
      </c>
      <c r="O89" s="37" t="s">
        <v>79</v>
      </c>
      <c r="P89" s="38"/>
      <c r="Q89" s="39"/>
      <c r="R89" s="49">
        <v>1</v>
      </c>
      <c r="S89" s="49"/>
      <c r="T89" s="49">
        <v>1</v>
      </c>
      <c r="U89" s="95"/>
      <c r="V89" s="47" t="s">
        <v>27</v>
      </c>
      <c r="W89" s="48" t="s">
        <v>601</v>
      </c>
      <c r="X89" s="37" t="s">
        <v>79</v>
      </c>
      <c r="Y89" s="38"/>
      <c r="Z89" s="39"/>
      <c r="AA89" s="49">
        <v>1</v>
      </c>
      <c r="AB89" s="42"/>
      <c r="AC89" s="50"/>
      <c r="AD89" s="42"/>
      <c r="AE89" s="42"/>
      <c r="AF89" s="42">
        <f>SUM(I89*400+K89)</f>
        <v>1653</v>
      </c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 t="s">
        <v>565</v>
      </c>
    </row>
    <row r="90" spans="1:49" s="44" customFormat="1" x14ac:dyDescent="0.5">
      <c r="A90" s="45" t="s">
        <v>165</v>
      </c>
      <c r="B90" s="33" t="s">
        <v>50</v>
      </c>
      <c r="C90" s="250" t="s">
        <v>1163</v>
      </c>
      <c r="D90" s="33" t="s">
        <v>13</v>
      </c>
      <c r="E90" s="46">
        <v>51094</v>
      </c>
      <c r="F90" s="46">
        <v>806</v>
      </c>
      <c r="G90" s="46">
        <v>884</v>
      </c>
      <c r="H90" s="34">
        <v>13</v>
      </c>
      <c r="I90" s="32">
        <v>3</v>
      </c>
      <c r="J90" s="32">
        <v>2</v>
      </c>
      <c r="K90" s="32">
        <v>73.5</v>
      </c>
      <c r="L90" s="32" t="s">
        <v>155</v>
      </c>
      <c r="M90" s="47" t="s">
        <v>77</v>
      </c>
      <c r="N90" s="48" t="s">
        <v>123</v>
      </c>
      <c r="O90" s="37" t="s">
        <v>79</v>
      </c>
      <c r="P90" s="38" t="s">
        <v>124</v>
      </c>
      <c r="Q90" s="39" t="s">
        <v>31</v>
      </c>
      <c r="R90" s="49">
        <v>1</v>
      </c>
      <c r="S90" s="49"/>
      <c r="T90" s="49">
        <v>1</v>
      </c>
      <c r="U90" s="95"/>
      <c r="V90" s="47" t="s">
        <v>77</v>
      </c>
      <c r="W90" s="48" t="s">
        <v>123</v>
      </c>
      <c r="X90" s="37" t="s">
        <v>79</v>
      </c>
      <c r="Y90" s="38" t="s">
        <v>124</v>
      </c>
      <c r="Z90" s="39" t="s">
        <v>31</v>
      </c>
      <c r="AA90" s="49">
        <v>1</v>
      </c>
      <c r="AB90" s="42"/>
      <c r="AC90" s="50"/>
      <c r="AD90" s="42"/>
      <c r="AE90" s="42"/>
      <c r="AF90" s="42">
        <f>SUM(I90*400+J90*100+K90)</f>
        <v>1473.5</v>
      </c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 t="s">
        <v>565</v>
      </c>
    </row>
    <row r="91" spans="1:49" s="44" customFormat="1" x14ac:dyDescent="0.5">
      <c r="A91" s="45" t="s">
        <v>165</v>
      </c>
      <c r="B91" s="33" t="s">
        <v>53</v>
      </c>
      <c r="C91" s="250" t="s">
        <v>1164</v>
      </c>
      <c r="D91" s="33" t="s">
        <v>13</v>
      </c>
      <c r="E91" s="46">
        <v>56543</v>
      </c>
      <c r="F91" s="46">
        <v>807</v>
      </c>
      <c r="G91" s="46">
        <v>885</v>
      </c>
      <c r="H91" s="34">
        <v>13</v>
      </c>
      <c r="I91" s="32">
        <v>8</v>
      </c>
      <c r="J91" s="32" t="s">
        <v>25</v>
      </c>
      <c r="K91" s="32">
        <v>43</v>
      </c>
      <c r="L91" s="32" t="s">
        <v>278</v>
      </c>
      <c r="M91" s="47" t="s">
        <v>77</v>
      </c>
      <c r="N91" s="48" t="s">
        <v>602</v>
      </c>
      <c r="O91" s="37" t="s">
        <v>79</v>
      </c>
      <c r="P91" s="38" t="s">
        <v>280</v>
      </c>
      <c r="Q91" s="39" t="s">
        <v>31</v>
      </c>
      <c r="R91" s="49">
        <v>1</v>
      </c>
      <c r="S91" s="49"/>
      <c r="T91" s="49">
        <v>1</v>
      </c>
      <c r="U91" s="95"/>
      <c r="V91" s="47" t="s">
        <v>77</v>
      </c>
      <c r="W91" s="48" t="s">
        <v>602</v>
      </c>
      <c r="X91" s="37" t="s">
        <v>79</v>
      </c>
      <c r="Y91" s="38" t="s">
        <v>280</v>
      </c>
      <c r="Z91" s="39" t="s">
        <v>31</v>
      </c>
      <c r="AA91" s="49">
        <v>1</v>
      </c>
      <c r="AB91" s="42"/>
      <c r="AC91" s="50"/>
      <c r="AD91" s="42"/>
      <c r="AE91" s="42"/>
      <c r="AF91" s="42">
        <f>SUM(I91*400+K91)</f>
        <v>3243</v>
      </c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 t="s">
        <v>565</v>
      </c>
    </row>
    <row r="92" spans="1:49" s="44" customFormat="1" x14ac:dyDescent="0.5">
      <c r="A92" s="45" t="s">
        <v>165</v>
      </c>
      <c r="B92" s="33" t="s">
        <v>54</v>
      </c>
      <c r="C92" s="250" t="s">
        <v>1165</v>
      </c>
      <c r="D92" s="71" t="s">
        <v>13</v>
      </c>
      <c r="E92" s="46">
        <v>56544</v>
      </c>
      <c r="F92" s="46">
        <v>808</v>
      </c>
      <c r="G92" s="46">
        <v>886</v>
      </c>
      <c r="H92" s="46">
        <v>13</v>
      </c>
      <c r="I92" s="45">
        <v>3</v>
      </c>
      <c r="J92" s="45">
        <v>3</v>
      </c>
      <c r="K92" s="45">
        <v>62</v>
      </c>
      <c r="L92" s="45" t="s">
        <v>278</v>
      </c>
      <c r="M92" s="98" t="s">
        <v>27</v>
      </c>
      <c r="N92" s="98" t="s">
        <v>213</v>
      </c>
      <c r="O92" s="99" t="s">
        <v>79</v>
      </c>
      <c r="P92" s="100" t="s">
        <v>214</v>
      </c>
      <c r="Q92" s="100" t="s">
        <v>31</v>
      </c>
      <c r="R92" s="49">
        <v>1</v>
      </c>
      <c r="S92" s="49"/>
      <c r="T92" s="49">
        <v>1</v>
      </c>
      <c r="U92" s="49"/>
      <c r="V92" s="98" t="s">
        <v>27</v>
      </c>
      <c r="W92" s="98" t="s">
        <v>213</v>
      </c>
      <c r="X92" s="99" t="s">
        <v>79</v>
      </c>
      <c r="Y92" s="100" t="s">
        <v>214</v>
      </c>
      <c r="Z92" s="100" t="s">
        <v>31</v>
      </c>
      <c r="AA92" s="49">
        <v>1</v>
      </c>
      <c r="AB92" s="75"/>
      <c r="AC92" s="50"/>
      <c r="AD92" s="75"/>
      <c r="AE92" s="75"/>
      <c r="AF92" s="75">
        <f>SUM(I92*400+J92*100+K92)</f>
        <v>1562</v>
      </c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 t="s">
        <v>565</v>
      </c>
    </row>
    <row r="93" spans="1:49" s="44" customFormat="1" x14ac:dyDescent="0.5">
      <c r="A93" s="45"/>
      <c r="B93" s="66"/>
      <c r="C93" s="250" t="s">
        <v>1166</v>
      </c>
      <c r="D93" s="33" t="s">
        <v>13</v>
      </c>
      <c r="E93" s="46">
        <v>3678</v>
      </c>
      <c r="F93" s="46">
        <v>1</v>
      </c>
      <c r="G93" s="46">
        <v>4939</v>
      </c>
      <c r="H93" s="34">
        <v>4</v>
      </c>
      <c r="I93" s="32">
        <v>1</v>
      </c>
      <c r="J93" s="32">
        <v>1</v>
      </c>
      <c r="K93" s="32">
        <v>18</v>
      </c>
      <c r="L93" s="32" t="s">
        <v>205</v>
      </c>
      <c r="M93" s="47" t="s">
        <v>77</v>
      </c>
      <c r="N93" s="48" t="s">
        <v>204</v>
      </c>
      <c r="O93" s="37" t="s">
        <v>79</v>
      </c>
      <c r="P93" s="38" t="s">
        <v>199</v>
      </c>
      <c r="Q93" s="39" t="s">
        <v>31</v>
      </c>
      <c r="R93" s="49">
        <v>1</v>
      </c>
      <c r="S93" s="49"/>
      <c r="T93" s="49">
        <v>1</v>
      </c>
      <c r="U93" s="95"/>
      <c r="V93" s="51" t="s">
        <v>77</v>
      </c>
      <c r="W93" s="52" t="s">
        <v>204</v>
      </c>
      <c r="X93" s="37" t="s">
        <v>79</v>
      </c>
      <c r="Y93" s="38" t="s">
        <v>199</v>
      </c>
      <c r="Z93" s="39" t="s">
        <v>31</v>
      </c>
      <c r="AA93" s="42">
        <v>1</v>
      </c>
      <c r="AB93" s="42"/>
      <c r="AC93" s="50"/>
      <c r="AD93" s="42"/>
      <c r="AE93" s="42"/>
      <c r="AF93" s="42">
        <f>SUM(I93*400+J93*100+K93)</f>
        <v>518</v>
      </c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 t="s">
        <v>542</v>
      </c>
    </row>
    <row r="94" spans="1:49" s="44" customFormat="1" x14ac:dyDescent="0.5">
      <c r="A94" s="45"/>
      <c r="B94" s="66"/>
      <c r="C94" s="250" t="s">
        <v>1167</v>
      </c>
      <c r="D94" s="33" t="s">
        <v>13</v>
      </c>
      <c r="E94" s="32">
        <v>3679</v>
      </c>
      <c r="F94" s="32">
        <v>2</v>
      </c>
      <c r="G94" s="32">
        <v>4940</v>
      </c>
      <c r="H94" s="32">
        <v>13</v>
      </c>
      <c r="I94" s="32">
        <v>1</v>
      </c>
      <c r="J94" s="32">
        <v>1</v>
      </c>
      <c r="K94" s="32">
        <v>18</v>
      </c>
      <c r="L94" s="32" t="s">
        <v>205</v>
      </c>
      <c r="M94" s="47" t="s">
        <v>77</v>
      </c>
      <c r="N94" s="48" t="s">
        <v>206</v>
      </c>
      <c r="O94" s="37" t="s">
        <v>207</v>
      </c>
      <c r="P94" s="38" t="s">
        <v>208</v>
      </c>
      <c r="Q94" s="39" t="s">
        <v>31</v>
      </c>
      <c r="R94" s="49">
        <v>1</v>
      </c>
      <c r="S94" s="49"/>
      <c r="T94" s="49">
        <v>1</v>
      </c>
      <c r="U94" s="95"/>
      <c r="V94" s="51" t="s">
        <v>77</v>
      </c>
      <c r="W94" s="52" t="s">
        <v>206</v>
      </c>
      <c r="X94" s="37" t="s">
        <v>207</v>
      </c>
      <c r="Y94" s="38" t="s">
        <v>208</v>
      </c>
      <c r="Z94" s="39" t="s">
        <v>31</v>
      </c>
      <c r="AA94" s="49">
        <v>1</v>
      </c>
      <c r="AB94" s="42">
        <v>1</v>
      </c>
      <c r="AC94" s="50">
        <v>1</v>
      </c>
      <c r="AD94" s="42"/>
      <c r="AE94" s="42"/>
      <c r="AF94" s="42"/>
      <c r="AG94" s="42">
        <f>SUM(I94*400+J94*100+K94)</f>
        <v>518</v>
      </c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 t="s">
        <v>122</v>
      </c>
    </row>
    <row r="95" spans="1:49" s="44" customFormat="1" x14ac:dyDescent="0.5">
      <c r="A95" s="45"/>
      <c r="B95" s="66"/>
      <c r="C95" s="250" t="s">
        <v>1168</v>
      </c>
      <c r="D95" s="33" t="s">
        <v>13</v>
      </c>
      <c r="E95" s="46">
        <v>3680</v>
      </c>
      <c r="F95" s="46">
        <v>53</v>
      </c>
      <c r="G95" s="46">
        <v>4941</v>
      </c>
      <c r="H95" s="34">
        <v>9</v>
      </c>
      <c r="I95" s="32">
        <v>1</v>
      </c>
      <c r="J95" s="32">
        <v>1</v>
      </c>
      <c r="K95" s="32">
        <v>12.5</v>
      </c>
      <c r="L95" s="32" t="s">
        <v>209</v>
      </c>
      <c r="M95" s="47" t="s">
        <v>77</v>
      </c>
      <c r="N95" s="48" t="s">
        <v>603</v>
      </c>
      <c r="O95" s="37" t="s">
        <v>79</v>
      </c>
      <c r="P95" s="38" t="s">
        <v>604</v>
      </c>
      <c r="Q95" s="39" t="s">
        <v>31</v>
      </c>
      <c r="R95" s="49">
        <v>1</v>
      </c>
      <c r="S95" s="49"/>
      <c r="T95" s="49">
        <v>1</v>
      </c>
      <c r="U95" s="95"/>
      <c r="V95" s="47" t="s">
        <v>77</v>
      </c>
      <c r="W95" s="48" t="s">
        <v>603</v>
      </c>
      <c r="X95" s="37" t="s">
        <v>79</v>
      </c>
      <c r="Y95" s="38" t="s">
        <v>604</v>
      </c>
      <c r="Z95" s="39" t="s">
        <v>31</v>
      </c>
      <c r="AA95" s="49">
        <v>1</v>
      </c>
      <c r="AB95" s="42"/>
      <c r="AC95" s="50"/>
      <c r="AD95" s="42"/>
      <c r="AE95" s="42"/>
      <c r="AF95" s="42">
        <f>SUM(I95*400+J95*100+K95)</f>
        <v>512.5</v>
      </c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 t="s">
        <v>542</v>
      </c>
    </row>
    <row r="96" spans="1:49" s="44" customFormat="1" x14ac:dyDescent="0.5">
      <c r="A96" s="45"/>
      <c r="B96" s="66"/>
      <c r="C96" s="250" t="s">
        <v>1169</v>
      </c>
      <c r="D96" s="33" t="s">
        <v>13</v>
      </c>
      <c r="E96" s="46">
        <v>3681</v>
      </c>
      <c r="F96" s="46">
        <v>54</v>
      </c>
      <c r="G96" s="46">
        <v>4942</v>
      </c>
      <c r="H96" s="34">
        <v>9</v>
      </c>
      <c r="I96" s="32">
        <v>1</v>
      </c>
      <c r="J96" s="32">
        <v>1</v>
      </c>
      <c r="K96" s="32">
        <v>8.6</v>
      </c>
      <c r="L96" s="32" t="s">
        <v>209</v>
      </c>
      <c r="M96" s="47" t="s">
        <v>77</v>
      </c>
      <c r="N96" s="48" t="s">
        <v>603</v>
      </c>
      <c r="O96" s="37" t="s">
        <v>79</v>
      </c>
      <c r="P96" s="38" t="s">
        <v>604</v>
      </c>
      <c r="Q96" s="39" t="s">
        <v>31</v>
      </c>
      <c r="R96" s="49">
        <v>1</v>
      </c>
      <c r="S96" s="49"/>
      <c r="T96" s="49">
        <v>1</v>
      </c>
      <c r="U96" s="95"/>
      <c r="V96" s="47" t="s">
        <v>77</v>
      </c>
      <c r="W96" s="48" t="s">
        <v>603</v>
      </c>
      <c r="X96" s="37" t="s">
        <v>79</v>
      </c>
      <c r="Y96" s="38" t="s">
        <v>604</v>
      </c>
      <c r="Z96" s="39" t="s">
        <v>31</v>
      </c>
      <c r="AA96" s="49">
        <v>1</v>
      </c>
      <c r="AB96" s="42"/>
      <c r="AC96" s="50"/>
      <c r="AD96" s="42"/>
      <c r="AE96" s="42"/>
      <c r="AF96" s="42">
        <f>SUM(I96*400+J96*100+K96)</f>
        <v>508.6</v>
      </c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 t="s">
        <v>565</v>
      </c>
    </row>
    <row r="97" spans="1:47" s="44" customFormat="1" x14ac:dyDescent="0.5">
      <c r="A97" s="45"/>
      <c r="B97" s="66"/>
      <c r="C97" s="250" t="s">
        <v>1170</v>
      </c>
      <c r="D97" s="33" t="s">
        <v>13</v>
      </c>
      <c r="E97" s="46">
        <v>3682</v>
      </c>
      <c r="F97" s="46">
        <v>55</v>
      </c>
      <c r="G97" s="46">
        <v>4943</v>
      </c>
      <c r="H97" s="34">
        <v>9</v>
      </c>
      <c r="I97" s="32">
        <v>1</v>
      </c>
      <c r="J97" s="32">
        <v>1</v>
      </c>
      <c r="K97" s="32">
        <v>7.7</v>
      </c>
      <c r="L97" s="32" t="s">
        <v>209</v>
      </c>
      <c r="M97" s="47" t="s">
        <v>77</v>
      </c>
      <c r="N97" s="48" t="s">
        <v>603</v>
      </c>
      <c r="O97" s="37" t="s">
        <v>79</v>
      </c>
      <c r="P97" s="38" t="s">
        <v>604</v>
      </c>
      <c r="Q97" s="39" t="s">
        <v>31</v>
      </c>
      <c r="R97" s="49">
        <v>1</v>
      </c>
      <c r="S97" s="49"/>
      <c r="T97" s="49">
        <v>1</v>
      </c>
      <c r="U97" s="95"/>
      <c r="V97" s="47" t="s">
        <v>77</v>
      </c>
      <c r="W97" s="48" t="s">
        <v>603</v>
      </c>
      <c r="X97" s="37" t="s">
        <v>79</v>
      </c>
      <c r="Y97" s="38" t="s">
        <v>604</v>
      </c>
      <c r="Z97" s="39" t="s">
        <v>31</v>
      </c>
      <c r="AA97" s="49">
        <v>1</v>
      </c>
      <c r="AB97" s="42"/>
      <c r="AC97" s="50"/>
      <c r="AD97" s="42"/>
      <c r="AE97" s="42"/>
      <c r="AF97" s="42">
        <f>SUM(I97*400+J97*100+K97)</f>
        <v>507.7</v>
      </c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 t="s">
        <v>565</v>
      </c>
    </row>
    <row r="98" spans="1:47" s="44" customFormat="1" x14ac:dyDescent="0.5">
      <c r="A98" s="45"/>
      <c r="B98" s="66"/>
      <c r="C98" s="250" t="s">
        <v>1171</v>
      </c>
      <c r="D98" s="33" t="s">
        <v>13</v>
      </c>
      <c r="E98" s="46">
        <v>3684</v>
      </c>
      <c r="F98" s="46">
        <v>57</v>
      </c>
      <c r="G98" s="46">
        <v>4945</v>
      </c>
      <c r="H98" s="34"/>
      <c r="I98" s="32" t="s">
        <v>25</v>
      </c>
      <c r="J98" s="32">
        <v>2</v>
      </c>
      <c r="K98" s="32">
        <v>48.5</v>
      </c>
      <c r="L98" s="32" t="s">
        <v>209</v>
      </c>
      <c r="M98" s="47" t="s">
        <v>105</v>
      </c>
      <c r="N98" s="48" t="s">
        <v>605</v>
      </c>
      <c r="O98" s="37" t="s">
        <v>606</v>
      </c>
      <c r="P98" s="38"/>
      <c r="Q98" s="39"/>
      <c r="R98" s="49">
        <v>1</v>
      </c>
      <c r="S98" s="49"/>
      <c r="T98" s="49">
        <v>1</v>
      </c>
      <c r="U98" s="215"/>
      <c r="V98" s="47" t="s">
        <v>105</v>
      </c>
      <c r="W98" s="48" t="s">
        <v>605</v>
      </c>
      <c r="X98" s="37" t="s">
        <v>606</v>
      </c>
      <c r="Y98" s="38"/>
      <c r="Z98" s="39"/>
      <c r="AA98" s="49">
        <v>1</v>
      </c>
      <c r="AB98" s="228"/>
      <c r="AC98" s="50"/>
      <c r="AD98" s="228"/>
      <c r="AE98" s="228"/>
      <c r="AF98" s="228">
        <f>SUM(J98*100+K98)</f>
        <v>248.5</v>
      </c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 t="s">
        <v>533</v>
      </c>
    </row>
    <row r="99" spans="1:47" s="44" customFormat="1" x14ac:dyDescent="0.5">
      <c r="A99" s="45"/>
      <c r="B99" s="66"/>
      <c r="C99" s="250" t="s">
        <v>1172</v>
      </c>
      <c r="D99" s="33" t="s">
        <v>13</v>
      </c>
      <c r="E99" s="46">
        <v>3683</v>
      </c>
      <c r="F99" s="46">
        <v>56</v>
      </c>
      <c r="G99" s="46">
        <v>4944</v>
      </c>
      <c r="H99" s="34">
        <v>13</v>
      </c>
      <c r="I99" s="32" t="s">
        <v>25</v>
      </c>
      <c r="J99" s="32">
        <v>2</v>
      </c>
      <c r="K99" s="32">
        <v>57</v>
      </c>
      <c r="L99" s="32" t="s">
        <v>209</v>
      </c>
      <c r="M99" s="47" t="s">
        <v>77</v>
      </c>
      <c r="N99" s="48" t="s">
        <v>607</v>
      </c>
      <c r="O99" s="37" t="s">
        <v>79</v>
      </c>
      <c r="P99" s="38" t="s">
        <v>608</v>
      </c>
      <c r="Q99" s="39" t="s">
        <v>31</v>
      </c>
      <c r="R99" s="49">
        <v>1</v>
      </c>
      <c r="S99" s="49"/>
      <c r="T99" s="49">
        <v>1</v>
      </c>
      <c r="U99" s="215"/>
      <c r="V99" s="47" t="s">
        <v>77</v>
      </c>
      <c r="W99" s="48" t="s">
        <v>607</v>
      </c>
      <c r="X99" s="37" t="s">
        <v>79</v>
      </c>
      <c r="Y99" s="38" t="s">
        <v>608</v>
      </c>
      <c r="Z99" s="39" t="s">
        <v>31</v>
      </c>
      <c r="AA99" s="49">
        <v>1</v>
      </c>
      <c r="AB99" s="228"/>
      <c r="AC99" s="50"/>
      <c r="AD99" s="228"/>
      <c r="AE99" s="228"/>
      <c r="AF99" s="228">
        <f>SUM(J99*100+K99)</f>
        <v>257</v>
      </c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 t="s">
        <v>533</v>
      </c>
    </row>
    <row r="100" spans="1:47" s="44" customFormat="1" x14ac:dyDescent="0.5">
      <c r="A100" s="45"/>
      <c r="B100" s="66"/>
      <c r="C100" s="250" t="s">
        <v>1173</v>
      </c>
      <c r="D100" s="33" t="s">
        <v>13</v>
      </c>
      <c r="E100" s="32">
        <v>3685</v>
      </c>
      <c r="F100" s="32">
        <v>58</v>
      </c>
      <c r="G100" s="32">
        <v>4946</v>
      </c>
      <c r="H100" s="32">
        <v>13</v>
      </c>
      <c r="I100" s="32">
        <v>1</v>
      </c>
      <c r="J100" s="32" t="s">
        <v>25</v>
      </c>
      <c r="K100" s="32">
        <v>90.3</v>
      </c>
      <c r="L100" s="32" t="s">
        <v>209</v>
      </c>
      <c r="M100" s="47" t="s">
        <v>27</v>
      </c>
      <c r="N100" s="48" t="s">
        <v>210</v>
      </c>
      <c r="O100" s="37" t="s">
        <v>79</v>
      </c>
      <c r="P100" s="38" t="s">
        <v>211</v>
      </c>
      <c r="Q100" s="39" t="s">
        <v>31</v>
      </c>
      <c r="R100" s="49">
        <v>1</v>
      </c>
      <c r="S100" s="49"/>
      <c r="T100" s="49">
        <v>1</v>
      </c>
      <c r="U100" s="215"/>
      <c r="V100" s="51" t="s">
        <v>27</v>
      </c>
      <c r="W100" s="52" t="s">
        <v>210</v>
      </c>
      <c r="X100" s="37" t="s">
        <v>79</v>
      </c>
      <c r="Y100" s="38" t="s">
        <v>211</v>
      </c>
      <c r="Z100" s="39" t="s">
        <v>31</v>
      </c>
      <c r="AA100" s="49">
        <v>1</v>
      </c>
      <c r="AB100" s="228">
        <v>1</v>
      </c>
      <c r="AC100" s="50">
        <v>1</v>
      </c>
      <c r="AD100" s="228"/>
      <c r="AE100" s="228"/>
      <c r="AF100" s="228"/>
      <c r="AG100" s="228">
        <f>SUM(I100*400+K100)</f>
        <v>490.3</v>
      </c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 t="s">
        <v>32</v>
      </c>
    </row>
    <row r="101" spans="1:47" s="44" customFormat="1" x14ac:dyDescent="0.5">
      <c r="A101" s="45"/>
      <c r="B101" s="66"/>
      <c r="C101" s="250" t="s">
        <v>1174</v>
      </c>
      <c r="D101" s="33" t="s">
        <v>13</v>
      </c>
      <c r="E101" s="32">
        <v>2157</v>
      </c>
      <c r="F101" s="32">
        <v>52</v>
      </c>
      <c r="G101" s="32">
        <v>4765</v>
      </c>
      <c r="H101" s="32">
        <v>13</v>
      </c>
      <c r="I101" s="32">
        <v>1</v>
      </c>
      <c r="J101" s="32" t="s">
        <v>25</v>
      </c>
      <c r="K101" s="32">
        <v>92.7</v>
      </c>
      <c r="L101" s="32" t="s">
        <v>209</v>
      </c>
      <c r="M101" s="47" t="s">
        <v>27</v>
      </c>
      <c r="N101" s="48" t="s">
        <v>129</v>
      </c>
      <c r="O101" s="37" t="s">
        <v>79</v>
      </c>
      <c r="P101" s="38" t="s">
        <v>212</v>
      </c>
      <c r="Q101" s="39" t="s">
        <v>31</v>
      </c>
      <c r="R101" s="49">
        <v>1</v>
      </c>
      <c r="S101" s="49"/>
      <c r="T101" s="49">
        <v>1</v>
      </c>
      <c r="U101" s="215"/>
      <c r="V101" s="51" t="s">
        <v>27</v>
      </c>
      <c r="W101" s="52" t="s">
        <v>129</v>
      </c>
      <c r="X101" s="37" t="s">
        <v>79</v>
      </c>
      <c r="Y101" s="38" t="s">
        <v>212</v>
      </c>
      <c r="Z101" s="39" t="s">
        <v>31</v>
      </c>
      <c r="AA101" s="49">
        <v>1</v>
      </c>
      <c r="AB101" s="228">
        <v>1</v>
      </c>
      <c r="AC101" s="50">
        <v>1</v>
      </c>
      <c r="AD101" s="228"/>
      <c r="AE101" s="228"/>
      <c r="AF101" s="228"/>
      <c r="AG101" s="228">
        <f>SUM(I101*400+K101)</f>
        <v>492.7</v>
      </c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 t="s">
        <v>32</v>
      </c>
    </row>
    <row r="102" spans="1:47" s="44" customFormat="1" x14ac:dyDescent="0.5">
      <c r="A102" s="45"/>
      <c r="B102" s="66"/>
      <c r="C102" s="250" t="s">
        <v>1175</v>
      </c>
      <c r="D102" s="33" t="s">
        <v>13</v>
      </c>
      <c r="E102" s="32">
        <v>31561</v>
      </c>
      <c r="F102" s="32">
        <v>26</v>
      </c>
      <c r="G102" s="32">
        <v>50</v>
      </c>
      <c r="H102" s="32">
        <v>13</v>
      </c>
      <c r="I102" s="32">
        <v>1</v>
      </c>
      <c r="J102" s="32" t="s">
        <v>25</v>
      </c>
      <c r="K102" s="32">
        <v>54</v>
      </c>
      <c r="L102" s="32" t="s">
        <v>209</v>
      </c>
      <c r="M102" s="47" t="s">
        <v>27</v>
      </c>
      <c r="N102" s="48" t="s">
        <v>213</v>
      </c>
      <c r="O102" s="37" t="s">
        <v>79</v>
      </c>
      <c r="P102" s="38" t="s">
        <v>214</v>
      </c>
      <c r="Q102" s="39" t="s">
        <v>31</v>
      </c>
      <c r="R102" s="49">
        <v>1</v>
      </c>
      <c r="S102" s="49"/>
      <c r="T102" s="49">
        <v>1</v>
      </c>
      <c r="U102" s="215"/>
      <c r="V102" s="51" t="s">
        <v>27</v>
      </c>
      <c r="W102" s="52" t="s">
        <v>213</v>
      </c>
      <c r="X102" s="37" t="s">
        <v>79</v>
      </c>
      <c r="Y102" s="38" t="s">
        <v>214</v>
      </c>
      <c r="Z102" s="39" t="s">
        <v>31</v>
      </c>
      <c r="AA102" s="228">
        <v>1</v>
      </c>
      <c r="AB102" s="228">
        <v>1</v>
      </c>
      <c r="AC102" s="50">
        <v>4</v>
      </c>
      <c r="AD102" s="228"/>
      <c r="AE102" s="228"/>
      <c r="AF102" s="228"/>
      <c r="AG102" s="228"/>
      <c r="AH102" s="228"/>
      <c r="AI102" s="228"/>
      <c r="AJ102" s="228">
        <f>SUM(I102*400+K102)</f>
        <v>454</v>
      </c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 t="s">
        <v>203</v>
      </c>
    </row>
    <row r="103" spans="1:47" s="44" customFormat="1" x14ac:dyDescent="0.5">
      <c r="A103" s="45"/>
      <c r="B103" s="66"/>
      <c r="C103" s="250" t="s">
        <v>1176</v>
      </c>
      <c r="D103" s="33" t="s">
        <v>13</v>
      </c>
      <c r="E103" s="32">
        <v>31560</v>
      </c>
      <c r="F103" s="32">
        <v>25</v>
      </c>
      <c r="G103" s="32">
        <v>49</v>
      </c>
      <c r="H103" s="32">
        <v>5</v>
      </c>
      <c r="I103" s="32" t="s">
        <v>25</v>
      </c>
      <c r="J103" s="32">
        <v>2</v>
      </c>
      <c r="K103" s="32">
        <v>35</v>
      </c>
      <c r="L103" s="32" t="s">
        <v>209</v>
      </c>
      <c r="M103" s="47" t="s">
        <v>27</v>
      </c>
      <c r="N103" s="48" t="s">
        <v>215</v>
      </c>
      <c r="O103" s="37" t="s">
        <v>79</v>
      </c>
      <c r="P103" s="38" t="s">
        <v>216</v>
      </c>
      <c r="Q103" s="39" t="s">
        <v>31</v>
      </c>
      <c r="R103" s="49">
        <v>1</v>
      </c>
      <c r="S103" s="49"/>
      <c r="T103" s="49">
        <v>1</v>
      </c>
      <c r="U103" s="215"/>
      <c r="V103" s="51" t="s">
        <v>27</v>
      </c>
      <c r="W103" s="52" t="s">
        <v>215</v>
      </c>
      <c r="X103" s="37" t="s">
        <v>79</v>
      </c>
      <c r="Y103" s="38" t="s">
        <v>216</v>
      </c>
      <c r="Z103" s="39" t="s">
        <v>31</v>
      </c>
      <c r="AA103" s="49">
        <v>1</v>
      </c>
      <c r="AB103" s="228">
        <v>1</v>
      </c>
      <c r="AC103" s="50">
        <v>1</v>
      </c>
      <c r="AD103" s="228"/>
      <c r="AE103" s="228"/>
      <c r="AF103" s="228"/>
      <c r="AG103" s="228"/>
      <c r="AH103" s="228"/>
      <c r="AI103" s="228"/>
      <c r="AJ103" s="228">
        <f>SUM(J103*100+K103)</f>
        <v>235</v>
      </c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 t="s">
        <v>122</v>
      </c>
    </row>
    <row r="104" spans="1:47" s="44" customFormat="1" x14ac:dyDescent="0.5">
      <c r="A104" s="45"/>
      <c r="B104" s="66"/>
      <c r="C104" s="250" t="s">
        <v>1177</v>
      </c>
      <c r="D104" s="33" t="s">
        <v>13</v>
      </c>
      <c r="E104" s="32">
        <v>31559</v>
      </c>
      <c r="F104" s="32">
        <v>24</v>
      </c>
      <c r="G104" s="32">
        <v>48</v>
      </c>
      <c r="H104" s="32">
        <v>13</v>
      </c>
      <c r="I104" s="32" t="s">
        <v>25</v>
      </c>
      <c r="J104" s="32">
        <v>2</v>
      </c>
      <c r="K104" s="32">
        <v>29</v>
      </c>
      <c r="L104" s="32" t="s">
        <v>209</v>
      </c>
      <c r="M104" s="47" t="s">
        <v>77</v>
      </c>
      <c r="N104" s="48" t="s">
        <v>217</v>
      </c>
      <c r="O104" s="37" t="s">
        <v>218</v>
      </c>
      <c r="P104" s="38" t="s">
        <v>219</v>
      </c>
      <c r="Q104" s="39" t="s">
        <v>31</v>
      </c>
      <c r="R104" s="49">
        <v>1</v>
      </c>
      <c r="S104" s="49"/>
      <c r="T104" s="49">
        <v>1</v>
      </c>
      <c r="U104" s="215"/>
      <c r="V104" s="51" t="s">
        <v>77</v>
      </c>
      <c r="W104" s="52" t="s">
        <v>217</v>
      </c>
      <c r="X104" s="37" t="s">
        <v>218</v>
      </c>
      <c r="Y104" s="38" t="s">
        <v>219</v>
      </c>
      <c r="Z104" s="39" t="s">
        <v>31</v>
      </c>
      <c r="AA104" s="49">
        <v>1</v>
      </c>
      <c r="AB104" s="228">
        <v>1</v>
      </c>
      <c r="AC104" s="50">
        <v>2</v>
      </c>
      <c r="AD104" s="228"/>
      <c r="AE104" s="228"/>
      <c r="AF104" s="228"/>
      <c r="AG104" s="228"/>
      <c r="AH104" s="228"/>
      <c r="AI104" s="228"/>
      <c r="AJ104" s="228">
        <f>SUM(J104*100+K104)</f>
        <v>229</v>
      </c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 t="s">
        <v>103</v>
      </c>
    </row>
    <row r="105" spans="1:47" s="44" customFormat="1" x14ac:dyDescent="0.5">
      <c r="A105" s="45"/>
      <c r="B105" s="66"/>
      <c r="C105" s="250" t="s">
        <v>1178</v>
      </c>
      <c r="D105" s="33" t="s">
        <v>13</v>
      </c>
      <c r="E105" s="32">
        <v>10964</v>
      </c>
      <c r="F105" s="32">
        <v>30</v>
      </c>
      <c r="G105" s="32">
        <v>8791</v>
      </c>
      <c r="H105" s="32"/>
      <c r="I105" s="32" t="s">
        <v>25</v>
      </c>
      <c r="J105" s="32">
        <v>1</v>
      </c>
      <c r="K105" s="32">
        <v>29.3</v>
      </c>
      <c r="L105" s="32" t="s">
        <v>155</v>
      </c>
      <c r="M105" s="297" t="s">
        <v>609</v>
      </c>
      <c r="N105" s="298"/>
      <c r="O105" s="299"/>
      <c r="P105" s="38"/>
      <c r="Q105" s="39" t="s">
        <v>1062</v>
      </c>
      <c r="R105" s="49">
        <v>1</v>
      </c>
      <c r="S105" s="49"/>
      <c r="T105" s="49">
        <v>1</v>
      </c>
      <c r="U105" s="215"/>
      <c r="V105" s="297" t="s">
        <v>609</v>
      </c>
      <c r="W105" s="298"/>
      <c r="X105" s="299"/>
      <c r="Y105" s="38"/>
      <c r="Z105" s="39" t="s">
        <v>1062</v>
      </c>
      <c r="AA105" s="228">
        <v>1</v>
      </c>
      <c r="AB105" s="228"/>
      <c r="AC105" s="50"/>
      <c r="AD105" s="228"/>
      <c r="AE105" s="228"/>
      <c r="AF105" s="228"/>
      <c r="AG105" s="228"/>
      <c r="AH105" s="228">
        <f>SUM(J105*100+K105)</f>
        <v>129.30000000000001</v>
      </c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 t="s">
        <v>595</v>
      </c>
    </row>
    <row r="106" spans="1:47" s="44" customFormat="1" x14ac:dyDescent="0.5">
      <c r="A106" s="45"/>
      <c r="B106" s="66"/>
      <c r="C106" s="250" t="s">
        <v>1179</v>
      </c>
      <c r="D106" s="33" t="s">
        <v>13</v>
      </c>
      <c r="E106" s="46">
        <v>8926</v>
      </c>
      <c r="F106" s="46">
        <v>24</v>
      </c>
      <c r="G106" s="46">
        <v>7640</v>
      </c>
      <c r="H106" s="34">
        <v>4</v>
      </c>
      <c r="I106" s="32">
        <v>4</v>
      </c>
      <c r="J106" s="32">
        <v>3</v>
      </c>
      <c r="K106" s="32">
        <v>16</v>
      </c>
      <c r="L106" s="32" t="s">
        <v>155</v>
      </c>
      <c r="M106" s="47" t="s">
        <v>27</v>
      </c>
      <c r="N106" s="48" t="s">
        <v>610</v>
      </c>
      <c r="O106" s="37" t="s">
        <v>79</v>
      </c>
      <c r="P106" s="38" t="s">
        <v>611</v>
      </c>
      <c r="Q106" s="39" t="s">
        <v>31</v>
      </c>
      <c r="R106" s="49">
        <v>1</v>
      </c>
      <c r="S106" s="49"/>
      <c r="T106" s="49">
        <v>1</v>
      </c>
      <c r="U106" s="215"/>
      <c r="V106" s="47" t="s">
        <v>27</v>
      </c>
      <c r="W106" s="48" t="s">
        <v>610</v>
      </c>
      <c r="X106" s="37" t="s">
        <v>79</v>
      </c>
      <c r="Y106" s="38" t="s">
        <v>611</v>
      </c>
      <c r="Z106" s="39" t="s">
        <v>31</v>
      </c>
      <c r="AA106" s="49">
        <v>1</v>
      </c>
      <c r="AB106" s="228"/>
      <c r="AC106" s="50"/>
      <c r="AD106" s="228"/>
      <c r="AE106" s="228"/>
      <c r="AF106" s="228">
        <f>SUM(I106*400+J106*100+K106)</f>
        <v>1916</v>
      </c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 t="s">
        <v>612</v>
      </c>
    </row>
    <row r="107" spans="1:47" s="44" customFormat="1" x14ac:dyDescent="0.5">
      <c r="A107" s="45"/>
      <c r="B107" s="66"/>
      <c r="C107" s="250" t="s">
        <v>1180</v>
      </c>
      <c r="D107" s="71" t="s">
        <v>13</v>
      </c>
      <c r="E107" s="45">
        <v>921</v>
      </c>
      <c r="F107" s="45">
        <v>9</v>
      </c>
      <c r="G107" s="45">
        <v>4360</v>
      </c>
      <c r="H107" s="45">
        <v>13</v>
      </c>
      <c r="I107" s="45">
        <v>5</v>
      </c>
      <c r="J107" s="45">
        <v>1</v>
      </c>
      <c r="K107" s="45">
        <v>72</v>
      </c>
      <c r="L107" s="45" t="s">
        <v>155</v>
      </c>
      <c r="M107" s="47" t="s">
        <v>77</v>
      </c>
      <c r="N107" s="48" t="s">
        <v>220</v>
      </c>
      <c r="O107" s="72" t="s">
        <v>79</v>
      </c>
      <c r="P107" s="73" t="s">
        <v>221</v>
      </c>
      <c r="Q107" s="74" t="s">
        <v>31</v>
      </c>
      <c r="R107" s="49">
        <v>1</v>
      </c>
      <c r="S107" s="49"/>
      <c r="T107" s="49">
        <v>1</v>
      </c>
      <c r="U107" s="215"/>
      <c r="V107" s="51" t="s">
        <v>77</v>
      </c>
      <c r="W107" s="52" t="s">
        <v>220</v>
      </c>
      <c r="X107" s="72" t="s">
        <v>79</v>
      </c>
      <c r="Y107" s="73" t="s">
        <v>221</v>
      </c>
      <c r="Z107" s="74" t="s">
        <v>31</v>
      </c>
      <c r="AA107" s="49">
        <v>1</v>
      </c>
      <c r="AB107" s="75">
        <v>1</v>
      </c>
      <c r="AC107" s="50">
        <v>3</v>
      </c>
      <c r="AD107" s="75"/>
      <c r="AE107" s="75"/>
      <c r="AF107" s="75"/>
      <c r="AG107" s="75"/>
      <c r="AH107" s="75"/>
      <c r="AI107" s="75"/>
      <c r="AJ107" s="75">
        <f>SUM(I107*400+J107*100+K107)</f>
        <v>2172</v>
      </c>
      <c r="AK107" s="75"/>
      <c r="AL107" s="75"/>
      <c r="AM107" s="75"/>
      <c r="AN107" s="75"/>
      <c r="AO107" s="75"/>
      <c r="AP107" s="75"/>
      <c r="AQ107" s="75"/>
      <c r="AR107" s="75"/>
      <c r="AS107" s="75"/>
      <c r="AT107" s="75" t="s">
        <v>222</v>
      </c>
    </row>
    <row r="108" spans="1:47" s="44" customFormat="1" ht="27.75" x14ac:dyDescent="0.65">
      <c r="A108" s="45"/>
      <c r="B108" s="66"/>
      <c r="C108" s="10"/>
      <c r="D108" s="10"/>
      <c r="E108" s="108"/>
      <c r="F108" s="108"/>
      <c r="G108" s="108"/>
      <c r="H108" s="108"/>
      <c r="I108" s="9"/>
      <c r="J108" s="9"/>
      <c r="K108" s="9"/>
      <c r="L108" s="9"/>
      <c r="M108" s="16"/>
      <c r="N108" s="16"/>
      <c r="O108" s="11"/>
      <c r="P108" s="12"/>
      <c r="Q108" s="12"/>
      <c r="R108" s="13"/>
      <c r="S108" s="13"/>
      <c r="T108" s="13"/>
      <c r="U108" s="13"/>
      <c r="V108" s="16"/>
      <c r="W108" s="16"/>
      <c r="X108" s="11"/>
      <c r="Y108" s="12"/>
      <c r="Z108" s="12"/>
      <c r="AA108" s="13"/>
      <c r="AB108" s="14"/>
      <c r="AC108" s="15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274" t="s">
        <v>1102</v>
      </c>
      <c r="AT108" s="274"/>
      <c r="AU108" s="274"/>
    </row>
    <row r="109" spans="1:47" s="44" customFormat="1" ht="27.75" x14ac:dyDescent="0.65">
      <c r="A109" s="45"/>
      <c r="B109" s="66"/>
      <c r="C109" s="275" t="s">
        <v>1288</v>
      </c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5"/>
      <c r="AP109" s="275"/>
      <c r="AQ109" s="275"/>
      <c r="AR109" s="275"/>
      <c r="AS109" s="275"/>
      <c r="AT109" s="275"/>
      <c r="AU109" s="107"/>
    </row>
    <row r="110" spans="1:47" s="44" customFormat="1" ht="27.75" x14ac:dyDescent="0.5">
      <c r="A110" s="45"/>
      <c r="B110" s="66"/>
      <c r="C110" s="276" t="s">
        <v>1069</v>
      </c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</row>
    <row r="111" spans="1:47" s="44" customFormat="1" ht="27.75" x14ac:dyDescent="0.65">
      <c r="A111" s="45"/>
      <c r="B111" s="66"/>
      <c r="C111" s="275" t="s">
        <v>1070</v>
      </c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5"/>
      <c r="AJ111" s="275"/>
      <c r="AK111" s="275"/>
      <c r="AL111" s="275"/>
      <c r="AM111" s="275"/>
      <c r="AN111" s="275"/>
      <c r="AO111" s="275"/>
      <c r="AP111" s="275"/>
      <c r="AQ111" s="275"/>
      <c r="AR111" s="275"/>
      <c r="AS111" s="275"/>
      <c r="AT111" s="275"/>
      <c r="AU111" s="275"/>
    </row>
    <row r="112" spans="1:47" s="44" customFormat="1" x14ac:dyDescent="0.5">
      <c r="A112" s="45"/>
      <c r="B112" s="33"/>
      <c r="C112" s="271" t="s">
        <v>1089</v>
      </c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3"/>
      <c r="AK112" s="264" t="s">
        <v>1101</v>
      </c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111"/>
    </row>
    <row r="113" spans="1:49" s="44" customFormat="1" x14ac:dyDescent="0.5">
      <c r="A113" s="45"/>
      <c r="B113" s="33"/>
      <c r="C113" s="17"/>
      <c r="D113" s="92"/>
      <c r="E113" s="96" t="s">
        <v>1073</v>
      </c>
      <c r="F113" s="277" t="s">
        <v>0</v>
      </c>
      <c r="G113" s="289" t="s">
        <v>1</v>
      </c>
      <c r="H113" s="86"/>
      <c r="I113" s="292" t="s">
        <v>18</v>
      </c>
      <c r="J113" s="292"/>
      <c r="K113" s="293"/>
      <c r="L113" s="277" t="s">
        <v>2</v>
      </c>
      <c r="M113" s="279" t="s">
        <v>5</v>
      </c>
      <c r="N113" s="280"/>
      <c r="O113" s="281"/>
      <c r="P113" s="285" t="s">
        <v>3</v>
      </c>
      <c r="Q113" s="286"/>
      <c r="R113" s="265" t="s">
        <v>4</v>
      </c>
      <c r="S113" s="266"/>
      <c r="T113" s="266"/>
      <c r="U113" s="267"/>
      <c r="V113" s="279" t="s">
        <v>5</v>
      </c>
      <c r="W113" s="280"/>
      <c r="X113" s="281"/>
      <c r="Y113" s="279" t="s">
        <v>6</v>
      </c>
      <c r="Z113" s="281"/>
      <c r="AA113" s="83" t="s">
        <v>7</v>
      </c>
      <c r="AB113" s="261" t="s">
        <v>8</v>
      </c>
      <c r="AC113" s="18" t="s">
        <v>9</v>
      </c>
      <c r="AD113" s="261" t="s">
        <v>10</v>
      </c>
      <c r="AE113" s="261" t="s">
        <v>11</v>
      </c>
      <c r="AF113" s="265" t="s">
        <v>1088</v>
      </c>
      <c r="AG113" s="266"/>
      <c r="AH113" s="266"/>
      <c r="AI113" s="266"/>
      <c r="AJ113" s="267"/>
      <c r="AK113" s="268" t="s">
        <v>1071</v>
      </c>
      <c r="AL113" s="92"/>
      <c r="AM113" s="92"/>
      <c r="AN113" s="64"/>
      <c r="AO113" s="279" t="s">
        <v>1088</v>
      </c>
      <c r="AP113" s="266"/>
      <c r="AQ113" s="266"/>
      <c r="AR113" s="266"/>
      <c r="AS113" s="267"/>
      <c r="AT113" s="261" t="s">
        <v>1100</v>
      </c>
      <c r="AU113" s="111"/>
    </row>
    <row r="114" spans="1:49" s="44" customFormat="1" x14ac:dyDescent="0.5">
      <c r="A114" s="45"/>
      <c r="B114" s="33"/>
      <c r="C114" s="20"/>
      <c r="D114" s="21" t="s">
        <v>1072</v>
      </c>
      <c r="E114" s="97" t="s">
        <v>1074</v>
      </c>
      <c r="F114" s="278"/>
      <c r="G114" s="290"/>
      <c r="H114" s="87" t="s">
        <v>1075</v>
      </c>
      <c r="I114" s="22"/>
      <c r="J114" s="22"/>
      <c r="K114" s="23"/>
      <c r="L114" s="278"/>
      <c r="M114" s="282"/>
      <c r="N114" s="283"/>
      <c r="O114" s="284"/>
      <c r="P114" s="287"/>
      <c r="Q114" s="288"/>
      <c r="R114" s="81"/>
      <c r="S114" s="82"/>
      <c r="T114" s="82"/>
      <c r="U114" s="82"/>
      <c r="V114" s="282"/>
      <c r="W114" s="283"/>
      <c r="X114" s="284"/>
      <c r="Y114" s="282"/>
      <c r="Z114" s="284"/>
      <c r="AA114" s="84"/>
      <c r="AB114" s="262"/>
      <c r="AC114" s="18"/>
      <c r="AD114" s="262"/>
      <c r="AE114" s="262"/>
      <c r="AF114" s="83"/>
      <c r="AG114" s="261" t="s">
        <v>1079</v>
      </c>
      <c r="AH114" s="261" t="s">
        <v>1080</v>
      </c>
      <c r="AI114" s="89"/>
      <c r="AJ114" s="83" t="s">
        <v>1086</v>
      </c>
      <c r="AK114" s="269"/>
      <c r="AL114" s="93"/>
      <c r="AM114" s="93" t="s">
        <v>1072</v>
      </c>
      <c r="AN114" s="26" t="s">
        <v>1094</v>
      </c>
      <c r="AO114" s="83"/>
      <c r="AP114" s="281" t="s">
        <v>1079</v>
      </c>
      <c r="AQ114" s="261" t="s">
        <v>1080</v>
      </c>
      <c r="AR114" s="89"/>
      <c r="AS114" s="83" t="s">
        <v>1097</v>
      </c>
      <c r="AT114" s="262"/>
      <c r="AU114" s="111"/>
    </row>
    <row r="115" spans="1:49" s="44" customFormat="1" x14ac:dyDescent="0.5">
      <c r="A115" s="45"/>
      <c r="B115" s="33"/>
      <c r="C115" s="20" t="s">
        <v>1071</v>
      </c>
      <c r="D115" s="93" t="s">
        <v>22</v>
      </c>
      <c r="E115" s="97" t="s">
        <v>861</v>
      </c>
      <c r="F115" s="278"/>
      <c r="G115" s="290"/>
      <c r="H115" s="24" t="s">
        <v>1076</v>
      </c>
      <c r="I115" s="97" t="s">
        <v>19</v>
      </c>
      <c r="J115" s="86" t="s">
        <v>20</v>
      </c>
      <c r="K115" s="91" t="s">
        <v>21</v>
      </c>
      <c r="L115" s="278"/>
      <c r="M115" s="282"/>
      <c r="N115" s="283"/>
      <c r="O115" s="284"/>
      <c r="P115" s="287"/>
      <c r="Q115" s="288"/>
      <c r="R115" s="83" t="s">
        <v>13</v>
      </c>
      <c r="S115" s="83" t="s">
        <v>14</v>
      </c>
      <c r="T115" s="83" t="s">
        <v>17</v>
      </c>
      <c r="U115" s="88" t="s">
        <v>15</v>
      </c>
      <c r="V115" s="282"/>
      <c r="W115" s="283"/>
      <c r="X115" s="284"/>
      <c r="Y115" s="282"/>
      <c r="Z115" s="284"/>
      <c r="AA115" s="84" t="s">
        <v>22</v>
      </c>
      <c r="AB115" s="262"/>
      <c r="AC115" s="25" t="s">
        <v>16</v>
      </c>
      <c r="AD115" s="262"/>
      <c r="AE115" s="262"/>
      <c r="AF115" s="84" t="s">
        <v>1078</v>
      </c>
      <c r="AG115" s="262"/>
      <c r="AH115" s="262"/>
      <c r="AI115" s="89" t="s">
        <v>1081</v>
      </c>
      <c r="AJ115" s="84" t="s">
        <v>1085</v>
      </c>
      <c r="AK115" s="269"/>
      <c r="AL115" s="93" t="s">
        <v>1090</v>
      </c>
      <c r="AM115" s="93" t="s">
        <v>1091</v>
      </c>
      <c r="AN115" s="26" t="s">
        <v>1095</v>
      </c>
      <c r="AO115" s="84" t="s">
        <v>1078</v>
      </c>
      <c r="AP115" s="284"/>
      <c r="AQ115" s="262"/>
      <c r="AR115" s="89" t="s">
        <v>1081</v>
      </c>
      <c r="AS115" s="84" t="s">
        <v>1098</v>
      </c>
      <c r="AT115" s="262"/>
      <c r="AU115" s="111"/>
    </row>
    <row r="116" spans="1:49" s="44" customFormat="1" x14ac:dyDescent="0.5">
      <c r="A116" s="45"/>
      <c r="B116" s="33"/>
      <c r="C116" s="20"/>
      <c r="D116" s="93"/>
      <c r="E116" s="97"/>
      <c r="F116" s="87"/>
      <c r="G116" s="97"/>
      <c r="H116" s="87" t="s">
        <v>1077</v>
      </c>
      <c r="I116" s="97"/>
      <c r="J116" s="87"/>
      <c r="K116" s="97"/>
      <c r="L116" s="97"/>
      <c r="M116" s="89"/>
      <c r="N116" s="89"/>
      <c r="O116" s="89"/>
      <c r="P116" s="97"/>
      <c r="Q116" s="97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27"/>
      <c r="AD116" s="89"/>
      <c r="AE116" s="89"/>
      <c r="AF116" s="84" t="s">
        <v>1082</v>
      </c>
      <c r="AG116" s="262"/>
      <c r="AH116" s="262"/>
      <c r="AI116" s="89" t="s">
        <v>1084</v>
      </c>
      <c r="AJ116" s="84" t="s">
        <v>1087</v>
      </c>
      <c r="AK116" s="269"/>
      <c r="AL116" s="93"/>
      <c r="AM116" s="93" t="s">
        <v>1092</v>
      </c>
      <c r="AN116" s="26" t="s">
        <v>1096</v>
      </c>
      <c r="AO116" s="84" t="s">
        <v>1082</v>
      </c>
      <c r="AP116" s="284"/>
      <c r="AQ116" s="262"/>
      <c r="AR116" s="89" t="s">
        <v>1084</v>
      </c>
      <c r="AS116" s="84" t="s">
        <v>1091</v>
      </c>
      <c r="AT116" s="262"/>
      <c r="AU116" s="111"/>
    </row>
    <row r="117" spans="1:49" s="44" customFormat="1" x14ac:dyDescent="0.5">
      <c r="A117" s="45"/>
      <c r="B117" s="33"/>
      <c r="C117" s="28"/>
      <c r="D117" s="94"/>
      <c r="E117" s="22"/>
      <c r="F117" s="29"/>
      <c r="G117" s="22"/>
      <c r="H117" s="29"/>
      <c r="I117" s="22"/>
      <c r="J117" s="29"/>
      <c r="K117" s="22"/>
      <c r="L117" s="22"/>
      <c r="M117" s="30"/>
      <c r="N117" s="30"/>
      <c r="O117" s="30"/>
      <c r="P117" s="22"/>
      <c r="Q117" s="22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1"/>
      <c r="AD117" s="30"/>
      <c r="AE117" s="30"/>
      <c r="AF117" s="85" t="s">
        <v>1083</v>
      </c>
      <c r="AG117" s="263"/>
      <c r="AH117" s="263"/>
      <c r="AI117" s="30" t="s">
        <v>1085</v>
      </c>
      <c r="AJ117" s="85" t="s">
        <v>1072</v>
      </c>
      <c r="AK117" s="270"/>
      <c r="AL117" s="94"/>
      <c r="AM117" s="94" t="s">
        <v>1093</v>
      </c>
      <c r="AN117" s="65"/>
      <c r="AO117" s="85" t="s">
        <v>1083</v>
      </c>
      <c r="AP117" s="296"/>
      <c r="AQ117" s="263"/>
      <c r="AR117" s="30" t="s">
        <v>1085</v>
      </c>
      <c r="AS117" s="85" t="s">
        <v>1099</v>
      </c>
      <c r="AT117" s="263"/>
      <c r="AU117" s="111"/>
      <c r="AV117" s="70"/>
      <c r="AW117" s="70"/>
    </row>
    <row r="118" spans="1:49" s="44" customFormat="1" x14ac:dyDescent="0.5">
      <c r="A118" s="45" t="s">
        <v>172</v>
      </c>
      <c r="B118" s="33" t="s">
        <v>33</v>
      </c>
      <c r="C118" s="250" t="s">
        <v>1181</v>
      </c>
      <c r="D118" s="33" t="s">
        <v>13</v>
      </c>
      <c r="E118" s="46">
        <v>55889</v>
      </c>
      <c r="F118" s="46">
        <v>614</v>
      </c>
      <c r="G118" s="46">
        <v>3657</v>
      </c>
      <c r="H118" s="34">
        <v>13</v>
      </c>
      <c r="I118" s="32">
        <v>1</v>
      </c>
      <c r="J118" s="32">
        <v>2</v>
      </c>
      <c r="K118" s="32">
        <v>9</v>
      </c>
      <c r="L118" s="32" t="s">
        <v>155</v>
      </c>
      <c r="M118" s="47" t="s">
        <v>27</v>
      </c>
      <c r="N118" s="48" t="s">
        <v>613</v>
      </c>
      <c r="O118" s="37" t="s">
        <v>79</v>
      </c>
      <c r="P118" s="38" t="s">
        <v>299</v>
      </c>
      <c r="Q118" s="39" t="s">
        <v>31</v>
      </c>
      <c r="R118" s="49">
        <v>1</v>
      </c>
      <c r="S118" s="49"/>
      <c r="T118" s="49">
        <v>1</v>
      </c>
      <c r="U118" s="95"/>
      <c r="V118" s="47" t="s">
        <v>27</v>
      </c>
      <c r="W118" s="48" t="s">
        <v>613</v>
      </c>
      <c r="X118" s="37" t="s">
        <v>79</v>
      </c>
      <c r="Y118" s="38" t="s">
        <v>299</v>
      </c>
      <c r="Z118" s="39" t="s">
        <v>31</v>
      </c>
      <c r="AA118" s="49">
        <v>1</v>
      </c>
      <c r="AB118" s="42"/>
      <c r="AC118" s="50"/>
      <c r="AD118" s="42"/>
      <c r="AE118" s="42"/>
      <c r="AF118" s="42">
        <f>SUM(I118*400+J118*100+K118)</f>
        <v>609</v>
      </c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 t="s">
        <v>565</v>
      </c>
    </row>
    <row r="119" spans="1:49" s="44" customFormat="1" x14ac:dyDescent="0.5">
      <c r="A119" s="45" t="s">
        <v>172</v>
      </c>
      <c r="B119" s="33" t="s">
        <v>34</v>
      </c>
      <c r="C119" s="250" t="s">
        <v>1182</v>
      </c>
      <c r="D119" s="33" t="s">
        <v>13</v>
      </c>
      <c r="E119" s="32">
        <v>31544</v>
      </c>
      <c r="F119" s="32">
        <v>1</v>
      </c>
      <c r="G119" s="32">
        <v>25</v>
      </c>
      <c r="H119" s="32">
        <v>13</v>
      </c>
      <c r="I119" s="32">
        <v>1</v>
      </c>
      <c r="J119" s="32">
        <v>2</v>
      </c>
      <c r="K119" s="32">
        <v>7</v>
      </c>
      <c r="L119" s="32" t="s">
        <v>209</v>
      </c>
      <c r="M119" s="47" t="s">
        <v>105</v>
      </c>
      <c r="N119" s="48" t="s">
        <v>223</v>
      </c>
      <c r="O119" s="37" t="s">
        <v>79</v>
      </c>
      <c r="P119" s="38" t="s">
        <v>224</v>
      </c>
      <c r="Q119" s="39" t="s">
        <v>31</v>
      </c>
      <c r="R119" s="49">
        <v>1</v>
      </c>
      <c r="S119" s="49"/>
      <c r="T119" s="49">
        <v>1</v>
      </c>
      <c r="U119" s="95"/>
      <c r="V119" s="51" t="s">
        <v>105</v>
      </c>
      <c r="W119" s="52" t="s">
        <v>223</v>
      </c>
      <c r="X119" s="37" t="s">
        <v>79</v>
      </c>
      <c r="Y119" s="38" t="s">
        <v>224</v>
      </c>
      <c r="Z119" s="39" t="s">
        <v>31</v>
      </c>
      <c r="AA119" s="49">
        <v>1</v>
      </c>
      <c r="AB119" s="42">
        <v>1</v>
      </c>
      <c r="AC119" s="50">
        <v>1</v>
      </c>
      <c r="AD119" s="42"/>
      <c r="AE119" s="42"/>
      <c r="AF119" s="42"/>
      <c r="AG119" s="42">
        <f>SUM(I119*400+J119*100+K119)</f>
        <v>607</v>
      </c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 t="s">
        <v>32</v>
      </c>
    </row>
    <row r="120" spans="1:49" s="44" customFormat="1" x14ac:dyDescent="0.5">
      <c r="A120" s="45" t="s">
        <v>172</v>
      </c>
      <c r="B120" s="33" t="s">
        <v>35</v>
      </c>
      <c r="C120" s="250" t="s">
        <v>1183</v>
      </c>
      <c r="D120" s="33" t="s">
        <v>13</v>
      </c>
      <c r="E120" s="32">
        <v>31545</v>
      </c>
      <c r="F120" s="32">
        <v>5</v>
      </c>
      <c r="G120" s="32">
        <v>29</v>
      </c>
      <c r="H120" s="32">
        <v>13</v>
      </c>
      <c r="I120" s="32">
        <v>1</v>
      </c>
      <c r="J120" s="32" t="s">
        <v>25</v>
      </c>
      <c r="K120" s="32">
        <v>28.8</v>
      </c>
      <c r="L120" s="32" t="s">
        <v>209</v>
      </c>
      <c r="M120" s="47" t="s">
        <v>77</v>
      </c>
      <c r="N120" s="48" t="s">
        <v>225</v>
      </c>
      <c r="O120" s="37" t="s">
        <v>226</v>
      </c>
      <c r="P120" s="38" t="s">
        <v>227</v>
      </c>
      <c r="Q120" s="39" t="s">
        <v>31</v>
      </c>
      <c r="R120" s="49">
        <v>1</v>
      </c>
      <c r="S120" s="49"/>
      <c r="T120" s="49">
        <v>1</v>
      </c>
      <c r="U120" s="95"/>
      <c r="V120" s="51" t="s">
        <v>77</v>
      </c>
      <c r="W120" s="52" t="s">
        <v>225</v>
      </c>
      <c r="X120" s="37" t="s">
        <v>226</v>
      </c>
      <c r="Y120" s="38" t="s">
        <v>227</v>
      </c>
      <c r="Z120" s="39" t="s">
        <v>31</v>
      </c>
      <c r="AA120" s="49">
        <v>1</v>
      </c>
      <c r="AB120" s="42">
        <v>1</v>
      </c>
      <c r="AC120" s="50">
        <v>1</v>
      </c>
      <c r="AD120" s="42"/>
      <c r="AE120" s="42"/>
      <c r="AF120" s="42"/>
      <c r="AG120" s="42">
        <f>SUM(I120*400+K120)</f>
        <v>428.8</v>
      </c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 t="s">
        <v>32</v>
      </c>
    </row>
    <row r="121" spans="1:49" s="44" customFormat="1" x14ac:dyDescent="0.5">
      <c r="A121" s="45" t="s">
        <v>172</v>
      </c>
      <c r="B121" s="33" t="s">
        <v>36</v>
      </c>
      <c r="C121" s="250" t="s">
        <v>1067</v>
      </c>
      <c r="D121" s="33" t="s">
        <v>13</v>
      </c>
      <c r="E121" s="32">
        <v>31546</v>
      </c>
      <c r="F121" s="32">
        <v>6</v>
      </c>
      <c r="G121" s="32">
        <v>30</v>
      </c>
      <c r="H121" s="32">
        <v>13</v>
      </c>
      <c r="I121" s="32">
        <v>2</v>
      </c>
      <c r="J121" s="32" t="s">
        <v>25</v>
      </c>
      <c r="K121" s="32">
        <v>18</v>
      </c>
      <c r="L121" s="32" t="s">
        <v>209</v>
      </c>
      <c r="M121" s="47" t="s">
        <v>77</v>
      </c>
      <c r="N121" s="48" t="s">
        <v>228</v>
      </c>
      <c r="O121" s="37" t="s">
        <v>79</v>
      </c>
      <c r="P121" s="38" t="s">
        <v>229</v>
      </c>
      <c r="Q121" s="39" t="s">
        <v>31</v>
      </c>
      <c r="R121" s="49">
        <v>1</v>
      </c>
      <c r="S121" s="49"/>
      <c r="T121" s="49">
        <v>1</v>
      </c>
      <c r="U121" s="95"/>
      <c r="V121" s="51" t="s">
        <v>77</v>
      </c>
      <c r="W121" s="52" t="s">
        <v>228</v>
      </c>
      <c r="X121" s="37" t="s">
        <v>79</v>
      </c>
      <c r="Y121" s="38" t="s">
        <v>229</v>
      </c>
      <c r="Z121" s="39" t="s">
        <v>31</v>
      </c>
      <c r="AA121" s="49">
        <v>1</v>
      </c>
      <c r="AB121" s="42">
        <v>1</v>
      </c>
      <c r="AC121" s="50">
        <v>2</v>
      </c>
      <c r="AD121" s="42"/>
      <c r="AE121" s="42"/>
      <c r="AF121" s="42"/>
      <c r="AG121" s="42"/>
      <c r="AH121" s="42"/>
      <c r="AI121" s="42"/>
      <c r="AJ121" s="42">
        <f>SUM(I121*400+K121)</f>
        <v>818</v>
      </c>
      <c r="AK121" s="42"/>
      <c r="AL121" s="42"/>
      <c r="AM121" s="42"/>
      <c r="AN121" s="42"/>
      <c r="AO121" s="42"/>
      <c r="AP121" s="42"/>
      <c r="AQ121" s="42"/>
      <c r="AR121" s="42"/>
      <c r="AS121" s="42"/>
      <c r="AT121" s="42" t="s">
        <v>96</v>
      </c>
    </row>
    <row r="122" spans="1:49" s="44" customFormat="1" x14ac:dyDescent="0.5">
      <c r="A122" s="45" t="s">
        <v>172</v>
      </c>
      <c r="B122" s="33" t="s">
        <v>37</v>
      </c>
      <c r="C122" s="250" t="s">
        <v>1068</v>
      </c>
      <c r="D122" s="33" t="s">
        <v>13</v>
      </c>
      <c r="E122" s="32">
        <v>31549</v>
      </c>
      <c r="F122" s="32">
        <v>10</v>
      </c>
      <c r="G122" s="32">
        <v>34</v>
      </c>
      <c r="H122" s="32">
        <v>13</v>
      </c>
      <c r="I122" s="32" t="s">
        <v>25</v>
      </c>
      <c r="J122" s="32">
        <v>2</v>
      </c>
      <c r="K122" s="32">
        <v>62.2</v>
      </c>
      <c r="L122" s="32" t="s">
        <v>209</v>
      </c>
      <c r="M122" s="47" t="s">
        <v>77</v>
      </c>
      <c r="N122" s="48" t="s">
        <v>230</v>
      </c>
      <c r="O122" s="37" t="s">
        <v>79</v>
      </c>
      <c r="P122" s="38" t="s">
        <v>231</v>
      </c>
      <c r="Q122" s="39" t="s">
        <v>31</v>
      </c>
      <c r="R122" s="49">
        <v>1</v>
      </c>
      <c r="S122" s="49"/>
      <c r="T122" s="49">
        <v>1</v>
      </c>
      <c r="U122" s="95"/>
      <c r="V122" s="51" t="s">
        <v>77</v>
      </c>
      <c r="W122" s="52" t="s">
        <v>230</v>
      </c>
      <c r="X122" s="37" t="s">
        <v>79</v>
      </c>
      <c r="Y122" s="38" t="s">
        <v>231</v>
      </c>
      <c r="Z122" s="39" t="s">
        <v>31</v>
      </c>
      <c r="AA122" s="49">
        <v>1</v>
      </c>
      <c r="AB122" s="42">
        <v>1</v>
      </c>
      <c r="AC122" s="50">
        <v>1</v>
      </c>
      <c r="AD122" s="42"/>
      <c r="AE122" s="42"/>
      <c r="AF122" s="42"/>
      <c r="AG122" s="42">
        <f>SUM(J122*100+K122)</f>
        <v>262.2</v>
      </c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 t="s">
        <v>32</v>
      </c>
    </row>
    <row r="123" spans="1:49" s="44" customFormat="1" x14ac:dyDescent="0.5">
      <c r="A123" s="45" t="s">
        <v>172</v>
      </c>
      <c r="B123" s="33" t="s">
        <v>38</v>
      </c>
      <c r="C123" s="250" t="s">
        <v>1184</v>
      </c>
      <c r="D123" s="33" t="s">
        <v>13</v>
      </c>
      <c r="E123" s="32">
        <v>1056</v>
      </c>
      <c r="F123" s="32">
        <v>49</v>
      </c>
      <c r="G123" s="32">
        <v>5593</v>
      </c>
      <c r="H123" s="32">
        <v>13</v>
      </c>
      <c r="I123" s="32" t="s">
        <v>25</v>
      </c>
      <c r="J123" s="32">
        <v>2</v>
      </c>
      <c r="K123" s="32">
        <v>67.2</v>
      </c>
      <c r="L123" s="32" t="s">
        <v>209</v>
      </c>
      <c r="M123" s="47" t="s">
        <v>77</v>
      </c>
      <c r="N123" s="48" t="s">
        <v>232</v>
      </c>
      <c r="O123" s="37" t="s">
        <v>233</v>
      </c>
      <c r="P123" s="38" t="s">
        <v>234</v>
      </c>
      <c r="Q123" s="39" t="s">
        <v>31</v>
      </c>
      <c r="R123" s="49">
        <v>1</v>
      </c>
      <c r="S123" s="49"/>
      <c r="T123" s="49">
        <v>1</v>
      </c>
      <c r="U123" s="95"/>
      <c r="V123" s="51" t="s">
        <v>77</v>
      </c>
      <c r="W123" s="52" t="s">
        <v>232</v>
      </c>
      <c r="X123" s="37" t="s">
        <v>233</v>
      </c>
      <c r="Y123" s="38" t="s">
        <v>234</v>
      </c>
      <c r="Z123" s="39" t="s">
        <v>31</v>
      </c>
      <c r="AA123" s="49">
        <v>1</v>
      </c>
      <c r="AB123" s="42">
        <v>1</v>
      </c>
      <c r="AC123" s="50">
        <v>3</v>
      </c>
      <c r="AD123" s="42"/>
      <c r="AE123" s="42"/>
      <c r="AF123" s="42"/>
      <c r="AG123" s="42">
        <f>SUM(J123*100+K123)</f>
        <v>267.2</v>
      </c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 t="s">
        <v>236</v>
      </c>
    </row>
    <row r="124" spans="1:49" s="44" customFormat="1" x14ac:dyDescent="0.5">
      <c r="A124" s="45" t="s">
        <v>172</v>
      </c>
      <c r="B124" s="33" t="s">
        <v>39</v>
      </c>
      <c r="C124" s="250" t="s">
        <v>1185</v>
      </c>
      <c r="D124" s="33" t="s">
        <v>13</v>
      </c>
      <c r="E124" s="32">
        <v>31548</v>
      </c>
      <c r="F124" s="32">
        <v>9</v>
      </c>
      <c r="G124" s="32">
        <v>33</v>
      </c>
      <c r="H124" s="32">
        <v>13</v>
      </c>
      <c r="I124" s="32">
        <v>1</v>
      </c>
      <c r="J124" s="32">
        <v>1</v>
      </c>
      <c r="K124" s="32">
        <v>86</v>
      </c>
      <c r="L124" s="32" t="s">
        <v>209</v>
      </c>
      <c r="M124" s="47" t="s">
        <v>77</v>
      </c>
      <c r="N124" s="48" t="s">
        <v>237</v>
      </c>
      <c r="O124" s="37" t="s">
        <v>238</v>
      </c>
      <c r="P124" s="38" t="s">
        <v>239</v>
      </c>
      <c r="Q124" s="39" t="s">
        <v>31</v>
      </c>
      <c r="R124" s="49">
        <v>1</v>
      </c>
      <c r="S124" s="49"/>
      <c r="T124" s="49">
        <v>1</v>
      </c>
      <c r="U124" s="95"/>
      <c r="V124" s="51" t="s">
        <v>77</v>
      </c>
      <c r="W124" s="52" t="s">
        <v>237</v>
      </c>
      <c r="X124" s="37" t="s">
        <v>238</v>
      </c>
      <c r="Y124" s="38" t="s">
        <v>239</v>
      </c>
      <c r="Z124" s="39" t="s">
        <v>31</v>
      </c>
      <c r="AA124" s="42">
        <v>1</v>
      </c>
      <c r="AB124" s="42">
        <v>1</v>
      </c>
      <c r="AC124" s="50">
        <v>3</v>
      </c>
      <c r="AD124" s="42"/>
      <c r="AE124" s="42"/>
      <c r="AF124" s="42"/>
      <c r="AG124" s="42">
        <f>SUM(I124*400+J124*100+K124)</f>
        <v>586</v>
      </c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 t="s">
        <v>235</v>
      </c>
    </row>
    <row r="125" spans="1:49" s="44" customFormat="1" x14ac:dyDescent="0.5">
      <c r="A125" s="45" t="s">
        <v>172</v>
      </c>
      <c r="B125" s="33" t="s">
        <v>163</v>
      </c>
      <c r="C125" s="250" t="s">
        <v>1186</v>
      </c>
      <c r="D125" s="71" t="s">
        <v>13</v>
      </c>
      <c r="E125" s="45">
        <v>31558</v>
      </c>
      <c r="F125" s="45">
        <v>23</v>
      </c>
      <c r="G125" s="45">
        <v>47</v>
      </c>
      <c r="H125" s="45">
        <v>13</v>
      </c>
      <c r="I125" s="45" t="s">
        <v>25</v>
      </c>
      <c r="J125" s="45">
        <v>2</v>
      </c>
      <c r="K125" s="45">
        <v>30.6</v>
      </c>
      <c r="L125" s="45" t="s">
        <v>209</v>
      </c>
      <c r="M125" s="98" t="s">
        <v>77</v>
      </c>
      <c r="N125" s="98" t="s">
        <v>240</v>
      </c>
      <c r="O125" s="99" t="s">
        <v>79</v>
      </c>
      <c r="P125" s="100" t="s">
        <v>241</v>
      </c>
      <c r="Q125" s="100" t="s">
        <v>31</v>
      </c>
      <c r="R125" s="49">
        <v>1</v>
      </c>
      <c r="S125" s="49"/>
      <c r="T125" s="49">
        <v>1</v>
      </c>
      <c r="U125" s="49"/>
      <c r="V125" s="99" t="s">
        <v>27</v>
      </c>
      <c r="W125" s="99" t="s">
        <v>242</v>
      </c>
      <c r="X125" s="99" t="s">
        <v>79</v>
      </c>
      <c r="Y125" s="100" t="s">
        <v>243</v>
      </c>
      <c r="Z125" s="100" t="s">
        <v>31</v>
      </c>
      <c r="AA125" s="75">
        <v>1</v>
      </c>
      <c r="AB125" s="75">
        <v>1</v>
      </c>
      <c r="AC125" s="50">
        <v>1</v>
      </c>
      <c r="AD125" s="75"/>
      <c r="AE125" s="75"/>
      <c r="AF125" s="75"/>
      <c r="AG125" s="75">
        <f>SUM(J125*100+K125)</f>
        <v>230.6</v>
      </c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 t="s">
        <v>32</v>
      </c>
    </row>
    <row r="126" spans="1:49" s="44" customFormat="1" x14ac:dyDescent="0.5">
      <c r="A126" s="45"/>
      <c r="B126" s="66"/>
      <c r="C126" s="250" t="s">
        <v>1187</v>
      </c>
      <c r="D126" s="33" t="s">
        <v>13</v>
      </c>
      <c r="E126" s="32">
        <v>12092</v>
      </c>
      <c r="F126" s="32">
        <v>70</v>
      </c>
      <c r="G126" s="32">
        <v>9198</v>
      </c>
      <c r="H126" s="32">
        <v>6</v>
      </c>
      <c r="I126" s="32" t="s">
        <v>25</v>
      </c>
      <c r="J126" s="32">
        <v>1</v>
      </c>
      <c r="K126" s="32">
        <v>42.4</v>
      </c>
      <c r="L126" s="32" t="s">
        <v>209</v>
      </c>
      <c r="M126" s="47" t="s">
        <v>105</v>
      </c>
      <c r="N126" s="48" t="s">
        <v>244</v>
      </c>
      <c r="O126" s="37" t="s">
        <v>79</v>
      </c>
      <c r="P126" s="38" t="s">
        <v>245</v>
      </c>
      <c r="Q126" s="39" t="s">
        <v>246</v>
      </c>
      <c r="R126" s="49">
        <v>1</v>
      </c>
      <c r="S126" s="49"/>
      <c r="T126" s="49">
        <v>1</v>
      </c>
      <c r="U126" s="95"/>
      <c r="V126" s="53" t="s">
        <v>77</v>
      </c>
      <c r="W126" s="54" t="s">
        <v>247</v>
      </c>
      <c r="X126" s="37" t="s">
        <v>248</v>
      </c>
      <c r="Y126" s="38" t="s">
        <v>249</v>
      </c>
      <c r="Z126" s="39" t="s">
        <v>31</v>
      </c>
      <c r="AA126" s="42">
        <v>1</v>
      </c>
      <c r="AB126" s="42">
        <v>1</v>
      </c>
      <c r="AC126" s="50">
        <v>1</v>
      </c>
      <c r="AD126" s="42"/>
      <c r="AE126" s="42"/>
      <c r="AF126" s="42"/>
      <c r="AG126" s="42">
        <f>SUM(J126*100+K126)</f>
        <v>142.4</v>
      </c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 t="s">
        <v>32</v>
      </c>
    </row>
    <row r="127" spans="1:49" s="44" customFormat="1" x14ac:dyDescent="0.5">
      <c r="A127" s="45"/>
      <c r="B127" s="66"/>
      <c r="C127" s="250" t="s">
        <v>1188</v>
      </c>
      <c r="D127" s="33" t="s">
        <v>13</v>
      </c>
      <c r="E127" s="32">
        <v>31550</v>
      </c>
      <c r="F127" s="32">
        <v>11</v>
      </c>
      <c r="G127" s="32">
        <v>35</v>
      </c>
      <c r="H127" s="32">
        <v>13</v>
      </c>
      <c r="I127" s="32" t="s">
        <v>25</v>
      </c>
      <c r="J127" s="32" t="s">
        <v>25</v>
      </c>
      <c r="K127" s="32">
        <v>95</v>
      </c>
      <c r="L127" s="32" t="s">
        <v>209</v>
      </c>
      <c r="M127" s="47" t="s">
        <v>27</v>
      </c>
      <c r="N127" s="48" t="s">
        <v>250</v>
      </c>
      <c r="O127" s="37" t="s">
        <v>79</v>
      </c>
      <c r="P127" s="38" t="s">
        <v>251</v>
      </c>
      <c r="Q127" s="39" t="s">
        <v>31</v>
      </c>
      <c r="R127" s="49">
        <v>1</v>
      </c>
      <c r="S127" s="49"/>
      <c r="T127" s="49">
        <v>1</v>
      </c>
      <c r="U127" s="95"/>
      <c r="V127" s="47" t="s">
        <v>27</v>
      </c>
      <c r="W127" s="48" t="s">
        <v>250</v>
      </c>
      <c r="X127" s="37" t="s">
        <v>79</v>
      </c>
      <c r="Y127" s="38" t="s">
        <v>251</v>
      </c>
      <c r="Z127" s="39" t="s">
        <v>31</v>
      </c>
      <c r="AA127" s="49">
        <v>1</v>
      </c>
      <c r="AB127" s="42">
        <v>1</v>
      </c>
      <c r="AC127" s="50">
        <v>1</v>
      </c>
      <c r="AD127" s="42"/>
      <c r="AE127" s="42"/>
      <c r="AF127" s="42"/>
      <c r="AG127" s="42">
        <f>SUM(K127)</f>
        <v>95</v>
      </c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 t="s">
        <v>122</v>
      </c>
    </row>
    <row r="128" spans="1:49" s="44" customFormat="1" x14ac:dyDescent="0.5">
      <c r="A128" s="45"/>
      <c r="B128" s="66"/>
      <c r="C128" s="250" t="s">
        <v>1189</v>
      </c>
      <c r="D128" s="33" t="s">
        <v>13</v>
      </c>
      <c r="E128" s="32">
        <v>31551</v>
      </c>
      <c r="F128" s="32">
        <v>12</v>
      </c>
      <c r="G128" s="32">
        <v>36</v>
      </c>
      <c r="H128" s="32">
        <v>13</v>
      </c>
      <c r="I128" s="32" t="s">
        <v>25</v>
      </c>
      <c r="J128" s="32">
        <v>1</v>
      </c>
      <c r="K128" s="32">
        <v>11</v>
      </c>
      <c r="L128" s="32" t="s">
        <v>209</v>
      </c>
      <c r="M128" s="47" t="s">
        <v>27</v>
      </c>
      <c r="N128" s="48" t="s">
        <v>252</v>
      </c>
      <c r="O128" s="37" t="s">
        <v>253</v>
      </c>
      <c r="P128" s="38" t="s">
        <v>254</v>
      </c>
      <c r="Q128" s="39" t="s">
        <v>31</v>
      </c>
      <c r="R128" s="49">
        <v>1</v>
      </c>
      <c r="S128" s="49"/>
      <c r="T128" s="49">
        <v>1</v>
      </c>
      <c r="U128" s="95"/>
      <c r="V128" s="47" t="s">
        <v>27</v>
      </c>
      <c r="W128" s="48" t="s">
        <v>252</v>
      </c>
      <c r="X128" s="37" t="s">
        <v>253</v>
      </c>
      <c r="Y128" s="38" t="s">
        <v>254</v>
      </c>
      <c r="Z128" s="39" t="s">
        <v>31</v>
      </c>
      <c r="AA128" s="49">
        <v>1</v>
      </c>
      <c r="AB128" s="42">
        <v>1</v>
      </c>
      <c r="AC128" s="50">
        <v>2</v>
      </c>
      <c r="AD128" s="42"/>
      <c r="AE128" s="42"/>
      <c r="AF128" s="42"/>
      <c r="AG128" s="42"/>
      <c r="AH128" s="42"/>
      <c r="AI128" s="42"/>
      <c r="AJ128" s="42">
        <f>SUM(J128*100+K128)</f>
        <v>111</v>
      </c>
      <c r="AK128" s="42"/>
      <c r="AL128" s="42"/>
      <c r="AM128" s="42"/>
      <c r="AN128" s="42"/>
      <c r="AO128" s="42"/>
      <c r="AP128" s="42"/>
      <c r="AQ128" s="42"/>
      <c r="AR128" s="42"/>
      <c r="AS128" s="42"/>
      <c r="AT128" s="42" t="s">
        <v>193</v>
      </c>
    </row>
    <row r="129" spans="1:47" s="44" customFormat="1" x14ac:dyDescent="0.5">
      <c r="A129" s="45"/>
      <c r="B129" s="66"/>
      <c r="C129" s="250" t="s">
        <v>1190</v>
      </c>
      <c r="D129" s="33" t="s">
        <v>13</v>
      </c>
      <c r="E129" s="32">
        <v>31552</v>
      </c>
      <c r="F129" s="32">
        <v>13</v>
      </c>
      <c r="G129" s="32">
        <v>37</v>
      </c>
      <c r="H129" s="32">
        <v>13</v>
      </c>
      <c r="I129" s="32" t="s">
        <v>25</v>
      </c>
      <c r="J129" s="32">
        <v>2</v>
      </c>
      <c r="K129" s="32">
        <v>27</v>
      </c>
      <c r="L129" s="32" t="s">
        <v>209</v>
      </c>
      <c r="M129" s="47" t="s">
        <v>105</v>
      </c>
      <c r="N129" s="48" t="s">
        <v>255</v>
      </c>
      <c r="O129" s="37" t="s">
        <v>256</v>
      </c>
      <c r="P129" s="38" t="s">
        <v>257</v>
      </c>
      <c r="Q129" s="39" t="s">
        <v>31</v>
      </c>
      <c r="R129" s="49">
        <v>1</v>
      </c>
      <c r="S129" s="49"/>
      <c r="T129" s="49">
        <v>1</v>
      </c>
      <c r="U129" s="95"/>
      <c r="V129" s="53" t="s">
        <v>77</v>
      </c>
      <c r="W129" s="54" t="s">
        <v>258</v>
      </c>
      <c r="X129" s="37" t="s">
        <v>259</v>
      </c>
      <c r="Y129" s="38" t="s">
        <v>260</v>
      </c>
      <c r="Z129" s="39" t="s">
        <v>31</v>
      </c>
      <c r="AA129" s="42">
        <v>1</v>
      </c>
      <c r="AB129" s="42">
        <v>1</v>
      </c>
      <c r="AC129" s="50">
        <v>2</v>
      </c>
      <c r="AD129" s="42"/>
      <c r="AE129" s="42"/>
      <c r="AF129" s="42"/>
      <c r="AG129" s="42"/>
      <c r="AH129" s="42"/>
      <c r="AI129" s="42"/>
      <c r="AJ129" s="42">
        <f>SUM(J129*100+K129)</f>
        <v>227</v>
      </c>
      <c r="AK129" s="42"/>
      <c r="AL129" s="42"/>
      <c r="AM129" s="42"/>
      <c r="AN129" s="42"/>
      <c r="AO129" s="42"/>
      <c r="AP129" s="42"/>
      <c r="AQ129" s="42"/>
      <c r="AR129" s="42"/>
      <c r="AS129" s="42"/>
      <c r="AT129" s="42" t="s">
        <v>267</v>
      </c>
    </row>
    <row r="130" spans="1:47" s="44" customFormat="1" x14ac:dyDescent="0.5">
      <c r="A130" s="45"/>
      <c r="B130" s="66"/>
      <c r="C130" s="250" t="s">
        <v>1191</v>
      </c>
      <c r="D130" s="33" t="s">
        <v>13</v>
      </c>
      <c r="E130" s="32">
        <v>31553</v>
      </c>
      <c r="F130" s="32">
        <v>14</v>
      </c>
      <c r="G130" s="32">
        <v>38</v>
      </c>
      <c r="H130" s="32">
        <v>13</v>
      </c>
      <c r="I130" s="32" t="s">
        <v>25</v>
      </c>
      <c r="J130" s="32">
        <v>3</v>
      </c>
      <c r="K130" s="32">
        <v>10.1</v>
      </c>
      <c r="L130" s="32" t="s">
        <v>209</v>
      </c>
      <c r="M130" s="47" t="s">
        <v>105</v>
      </c>
      <c r="N130" s="48" t="s">
        <v>261</v>
      </c>
      <c r="O130" s="37" t="s">
        <v>262</v>
      </c>
      <c r="P130" s="38" t="s">
        <v>263</v>
      </c>
      <c r="Q130" s="39" t="s">
        <v>31</v>
      </c>
      <c r="R130" s="49">
        <v>1</v>
      </c>
      <c r="S130" s="49"/>
      <c r="T130" s="49">
        <v>1</v>
      </c>
      <c r="U130" s="95"/>
      <c r="V130" s="47" t="s">
        <v>105</v>
      </c>
      <c r="W130" s="48" t="s">
        <v>261</v>
      </c>
      <c r="X130" s="37" t="s">
        <v>262</v>
      </c>
      <c r="Y130" s="38" t="s">
        <v>263</v>
      </c>
      <c r="Z130" s="39" t="s">
        <v>31</v>
      </c>
      <c r="AA130" s="49">
        <v>1</v>
      </c>
      <c r="AB130" s="42">
        <v>1</v>
      </c>
      <c r="AC130" s="50">
        <v>1</v>
      </c>
      <c r="AD130" s="42"/>
      <c r="AE130" s="42"/>
      <c r="AF130" s="42"/>
      <c r="AG130" s="42">
        <f>SUM(J130*100+K130)</f>
        <v>310.10000000000002</v>
      </c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 t="s">
        <v>32</v>
      </c>
    </row>
    <row r="131" spans="1:47" s="44" customFormat="1" x14ac:dyDescent="0.5">
      <c r="A131" s="45"/>
      <c r="B131" s="66"/>
      <c r="C131" s="250" t="s">
        <v>1192</v>
      </c>
      <c r="D131" s="33" t="s">
        <v>13</v>
      </c>
      <c r="E131" s="32">
        <v>10491</v>
      </c>
      <c r="F131" s="32">
        <v>66</v>
      </c>
      <c r="G131" s="32">
        <v>8557</v>
      </c>
      <c r="H131" s="32">
        <v>13</v>
      </c>
      <c r="I131" s="32" t="s">
        <v>25</v>
      </c>
      <c r="J131" s="32">
        <v>3</v>
      </c>
      <c r="K131" s="32">
        <v>66</v>
      </c>
      <c r="L131" s="32" t="s">
        <v>209</v>
      </c>
      <c r="M131" s="47" t="s">
        <v>77</v>
      </c>
      <c r="N131" s="48" t="s">
        <v>264</v>
      </c>
      <c r="O131" s="37" t="s">
        <v>265</v>
      </c>
      <c r="P131" s="38" t="s">
        <v>266</v>
      </c>
      <c r="Q131" s="39" t="s">
        <v>31</v>
      </c>
      <c r="R131" s="49">
        <v>1</v>
      </c>
      <c r="S131" s="49"/>
      <c r="T131" s="49">
        <v>1</v>
      </c>
      <c r="U131" s="215"/>
      <c r="V131" s="47" t="s">
        <v>77</v>
      </c>
      <c r="W131" s="48" t="s">
        <v>264</v>
      </c>
      <c r="X131" s="37" t="s">
        <v>265</v>
      </c>
      <c r="Y131" s="38" t="s">
        <v>266</v>
      </c>
      <c r="Z131" s="39" t="s">
        <v>31</v>
      </c>
      <c r="AA131" s="49">
        <v>1</v>
      </c>
      <c r="AB131" s="228">
        <v>1</v>
      </c>
      <c r="AC131" s="50">
        <v>1</v>
      </c>
      <c r="AD131" s="228"/>
      <c r="AE131" s="228"/>
      <c r="AF131" s="228"/>
      <c r="AG131" s="228">
        <f>SUM(J131*100+K131)</f>
        <v>366</v>
      </c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 t="s">
        <v>32</v>
      </c>
    </row>
    <row r="132" spans="1:47" s="44" customFormat="1" x14ac:dyDescent="0.5">
      <c r="A132" s="45"/>
      <c r="B132" s="66"/>
      <c r="C132" s="250" t="s">
        <v>1193</v>
      </c>
      <c r="D132" s="33" t="s">
        <v>13</v>
      </c>
      <c r="E132" s="32">
        <v>10490</v>
      </c>
      <c r="F132" s="32">
        <v>25</v>
      </c>
      <c r="G132" s="32">
        <v>8556</v>
      </c>
      <c r="H132" s="32">
        <v>13</v>
      </c>
      <c r="I132" s="32" t="s">
        <v>25</v>
      </c>
      <c r="J132" s="32">
        <v>3</v>
      </c>
      <c r="K132" s="32">
        <v>9.6</v>
      </c>
      <c r="L132" s="32" t="s">
        <v>209</v>
      </c>
      <c r="M132" s="47" t="s">
        <v>77</v>
      </c>
      <c r="N132" s="48" t="s">
        <v>268</v>
      </c>
      <c r="O132" s="37" t="s">
        <v>269</v>
      </c>
      <c r="P132" s="38" t="s">
        <v>270</v>
      </c>
      <c r="Q132" s="39" t="s">
        <v>31</v>
      </c>
      <c r="R132" s="49">
        <v>1</v>
      </c>
      <c r="S132" s="49"/>
      <c r="T132" s="49">
        <v>1</v>
      </c>
      <c r="U132" s="215"/>
      <c r="V132" s="47" t="s">
        <v>77</v>
      </c>
      <c r="W132" s="48" t="s">
        <v>268</v>
      </c>
      <c r="X132" s="37" t="s">
        <v>269</v>
      </c>
      <c r="Y132" s="38" t="s">
        <v>270</v>
      </c>
      <c r="Z132" s="39" t="s">
        <v>31</v>
      </c>
      <c r="AA132" s="228">
        <v>1</v>
      </c>
      <c r="AB132" s="228">
        <v>1</v>
      </c>
      <c r="AC132" s="50">
        <v>2</v>
      </c>
      <c r="AD132" s="228"/>
      <c r="AE132" s="228"/>
      <c r="AF132" s="228"/>
      <c r="AG132" s="228"/>
      <c r="AH132" s="228"/>
      <c r="AI132" s="228"/>
      <c r="AJ132" s="228">
        <f>SUM(J132*100+K132)</f>
        <v>309.60000000000002</v>
      </c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 t="s">
        <v>271</v>
      </c>
    </row>
    <row r="133" spans="1:47" s="44" customFormat="1" x14ac:dyDescent="0.5">
      <c r="A133" s="45"/>
      <c r="B133" s="66"/>
      <c r="C133" s="250" t="s">
        <v>1194</v>
      </c>
      <c r="D133" s="33" t="s">
        <v>13</v>
      </c>
      <c r="E133" s="32">
        <v>31557</v>
      </c>
      <c r="F133" s="32">
        <v>22</v>
      </c>
      <c r="G133" s="32">
        <v>46</v>
      </c>
      <c r="H133" s="32">
        <v>13</v>
      </c>
      <c r="I133" s="32" t="s">
        <v>25</v>
      </c>
      <c r="J133" s="32">
        <v>1</v>
      </c>
      <c r="K133" s="32">
        <v>91</v>
      </c>
      <c r="L133" s="32" t="s">
        <v>209</v>
      </c>
      <c r="M133" s="47" t="s">
        <v>27</v>
      </c>
      <c r="N133" s="48" t="s">
        <v>272</v>
      </c>
      <c r="O133" s="37" t="s">
        <v>79</v>
      </c>
      <c r="P133" s="38" t="s">
        <v>273</v>
      </c>
      <c r="Q133" s="39" t="s">
        <v>31</v>
      </c>
      <c r="R133" s="49">
        <v>1</v>
      </c>
      <c r="S133" s="49"/>
      <c r="T133" s="49">
        <v>1</v>
      </c>
      <c r="U133" s="215"/>
      <c r="V133" s="47" t="s">
        <v>27</v>
      </c>
      <c r="W133" s="48" t="s">
        <v>272</v>
      </c>
      <c r="X133" s="37" t="s">
        <v>79</v>
      </c>
      <c r="Y133" s="38" t="s">
        <v>273</v>
      </c>
      <c r="Z133" s="39" t="s">
        <v>31</v>
      </c>
      <c r="AA133" s="49">
        <v>1</v>
      </c>
      <c r="AB133" s="228">
        <v>1</v>
      </c>
      <c r="AC133" s="50">
        <v>3</v>
      </c>
      <c r="AD133" s="228"/>
      <c r="AE133" s="228"/>
      <c r="AF133" s="228"/>
      <c r="AG133" s="228"/>
      <c r="AH133" s="228"/>
      <c r="AI133" s="228"/>
      <c r="AJ133" s="228">
        <f>SUM(J133*100+K133)</f>
        <v>191</v>
      </c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 t="s">
        <v>274</v>
      </c>
    </row>
    <row r="134" spans="1:47" s="44" customFormat="1" x14ac:dyDescent="0.5">
      <c r="A134" s="45"/>
      <c r="B134" s="66"/>
      <c r="C134" s="250" t="s">
        <v>1195</v>
      </c>
      <c r="D134" s="33" t="s">
        <v>13</v>
      </c>
      <c r="E134" s="32">
        <v>31556</v>
      </c>
      <c r="F134" s="32">
        <v>21</v>
      </c>
      <c r="G134" s="32">
        <v>45</v>
      </c>
      <c r="H134" s="32">
        <v>13</v>
      </c>
      <c r="I134" s="32" t="s">
        <v>25</v>
      </c>
      <c r="J134" s="32">
        <v>2</v>
      </c>
      <c r="K134" s="32" t="s">
        <v>25</v>
      </c>
      <c r="L134" s="32" t="s">
        <v>209</v>
      </c>
      <c r="M134" s="47" t="s">
        <v>27</v>
      </c>
      <c r="N134" s="48" t="s">
        <v>275</v>
      </c>
      <c r="O134" s="37" t="s">
        <v>276</v>
      </c>
      <c r="P134" s="38" t="s">
        <v>277</v>
      </c>
      <c r="Q134" s="39" t="s">
        <v>31</v>
      </c>
      <c r="R134" s="49">
        <v>1</v>
      </c>
      <c r="S134" s="49"/>
      <c r="T134" s="49">
        <v>1</v>
      </c>
      <c r="U134" s="215"/>
      <c r="V134" s="47" t="s">
        <v>27</v>
      </c>
      <c r="W134" s="48" t="s">
        <v>275</v>
      </c>
      <c r="X134" s="37" t="s">
        <v>276</v>
      </c>
      <c r="Y134" s="38" t="s">
        <v>277</v>
      </c>
      <c r="Z134" s="39" t="s">
        <v>31</v>
      </c>
      <c r="AA134" s="49">
        <v>1</v>
      </c>
      <c r="AB134" s="228">
        <v>1</v>
      </c>
      <c r="AC134" s="50">
        <v>1</v>
      </c>
      <c r="AD134" s="228"/>
      <c r="AE134" s="228"/>
      <c r="AF134" s="228"/>
      <c r="AG134" s="228">
        <f>SUM(J134*100)</f>
        <v>200</v>
      </c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 t="s">
        <v>32</v>
      </c>
    </row>
    <row r="135" spans="1:47" s="44" customFormat="1" x14ac:dyDescent="0.5">
      <c r="A135" s="45"/>
      <c r="B135" s="66"/>
      <c r="C135" s="250" t="s">
        <v>1196</v>
      </c>
      <c r="D135" s="33" t="s">
        <v>13</v>
      </c>
      <c r="E135" s="32">
        <v>31555</v>
      </c>
      <c r="F135" s="32">
        <v>19</v>
      </c>
      <c r="G135" s="32">
        <v>43</v>
      </c>
      <c r="H135" s="32">
        <v>13</v>
      </c>
      <c r="I135" s="32">
        <v>1</v>
      </c>
      <c r="J135" s="32" t="s">
        <v>25</v>
      </c>
      <c r="K135" s="32">
        <v>42</v>
      </c>
      <c r="L135" s="32" t="s">
        <v>209</v>
      </c>
      <c r="M135" s="47" t="s">
        <v>27</v>
      </c>
      <c r="N135" s="48" t="s">
        <v>279</v>
      </c>
      <c r="O135" s="37" t="s">
        <v>79</v>
      </c>
      <c r="P135" s="38" t="s">
        <v>280</v>
      </c>
      <c r="Q135" s="39" t="s">
        <v>31</v>
      </c>
      <c r="R135" s="49">
        <v>1</v>
      </c>
      <c r="S135" s="49"/>
      <c r="T135" s="49">
        <v>1</v>
      </c>
      <c r="U135" s="215"/>
      <c r="V135" s="47" t="s">
        <v>27</v>
      </c>
      <c r="W135" s="48" t="s">
        <v>279</v>
      </c>
      <c r="X135" s="37" t="s">
        <v>79</v>
      </c>
      <c r="Y135" s="38" t="s">
        <v>280</v>
      </c>
      <c r="Z135" s="39" t="s">
        <v>31</v>
      </c>
      <c r="AA135" s="49">
        <v>1</v>
      </c>
      <c r="AB135" s="228">
        <v>1</v>
      </c>
      <c r="AC135" s="50">
        <v>3</v>
      </c>
      <c r="AD135" s="228"/>
      <c r="AE135" s="228"/>
      <c r="AF135" s="228"/>
      <c r="AG135" s="228"/>
      <c r="AH135" s="228"/>
      <c r="AI135" s="228"/>
      <c r="AJ135" s="228">
        <f>SUM(I135*400+K135)</f>
        <v>442</v>
      </c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 t="s">
        <v>281</v>
      </c>
    </row>
    <row r="136" spans="1:47" s="44" customFormat="1" x14ac:dyDescent="0.5">
      <c r="A136" s="45"/>
      <c r="B136" s="66"/>
      <c r="C136" s="250" t="s">
        <v>1197</v>
      </c>
      <c r="D136" s="33" t="s">
        <v>13</v>
      </c>
      <c r="E136" s="32">
        <v>31554</v>
      </c>
      <c r="F136" s="32">
        <v>18</v>
      </c>
      <c r="G136" s="32">
        <v>42</v>
      </c>
      <c r="H136" s="32">
        <v>13</v>
      </c>
      <c r="I136" s="32" t="s">
        <v>25</v>
      </c>
      <c r="J136" s="32">
        <v>3</v>
      </c>
      <c r="K136" s="32">
        <v>82</v>
      </c>
      <c r="L136" s="32" t="s">
        <v>209</v>
      </c>
      <c r="M136" s="60" t="s">
        <v>77</v>
      </c>
      <c r="N136" s="48" t="s">
        <v>282</v>
      </c>
      <c r="O136" s="37" t="s">
        <v>283</v>
      </c>
      <c r="P136" s="38" t="s">
        <v>284</v>
      </c>
      <c r="Q136" s="39" t="s">
        <v>31</v>
      </c>
      <c r="R136" s="49">
        <v>1</v>
      </c>
      <c r="S136" s="49"/>
      <c r="T136" s="49">
        <v>1</v>
      </c>
      <c r="U136" s="215"/>
      <c r="V136" s="47" t="s">
        <v>77</v>
      </c>
      <c r="W136" s="48" t="s">
        <v>282</v>
      </c>
      <c r="X136" s="37" t="s">
        <v>283</v>
      </c>
      <c r="Y136" s="38" t="s">
        <v>284</v>
      </c>
      <c r="Z136" s="39" t="s">
        <v>31</v>
      </c>
      <c r="AA136" s="49">
        <v>1</v>
      </c>
      <c r="AB136" s="228">
        <v>1</v>
      </c>
      <c r="AC136" s="50">
        <v>1</v>
      </c>
      <c r="AD136" s="228"/>
      <c r="AE136" s="228"/>
      <c r="AF136" s="228"/>
      <c r="AG136" s="228"/>
      <c r="AH136" s="228">
        <f>SUM(J136*100+K136)</f>
        <v>382</v>
      </c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 t="s">
        <v>285</v>
      </c>
    </row>
    <row r="137" spans="1:47" s="44" customFormat="1" x14ac:dyDescent="0.5">
      <c r="A137" s="45"/>
      <c r="B137" s="66"/>
      <c r="C137" s="250" t="s">
        <v>1198</v>
      </c>
      <c r="D137" s="33" t="s">
        <v>13</v>
      </c>
      <c r="E137" s="57">
        <v>57610</v>
      </c>
      <c r="F137" s="57">
        <v>635</v>
      </c>
      <c r="G137" s="57">
        <v>3741</v>
      </c>
      <c r="H137" s="58">
        <v>13</v>
      </c>
      <c r="I137" s="32">
        <v>1</v>
      </c>
      <c r="J137" s="32">
        <v>2</v>
      </c>
      <c r="K137" s="32">
        <v>40</v>
      </c>
      <c r="L137" s="32" t="s">
        <v>155</v>
      </c>
      <c r="M137" s="47" t="s">
        <v>77</v>
      </c>
      <c r="N137" s="48" t="s">
        <v>220</v>
      </c>
      <c r="O137" s="37" t="s">
        <v>79</v>
      </c>
      <c r="P137" s="38" t="s">
        <v>221</v>
      </c>
      <c r="Q137" s="39" t="s">
        <v>31</v>
      </c>
      <c r="R137" s="49">
        <v>1</v>
      </c>
      <c r="S137" s="49"/>
      <c r="T137" s="49">
        <v>1</v>
      </c>
      <c r="U137" s="215"/>
      <c r="V137" s="51" t="s">
        <v>77</v>
      </c>
      <c r="W137" s="52" t="s">
        <v>220</v>
      </c>
      <c r="X137" s="37" t="s">
        <v>79</v>
      </c>
      <c r="Y137" s="38" t="s">
        <v>221</v>
      </c>
      <c r="Z137" s="39" t="s">
        <v>31</v>
      </c>
      <c r="AA137" s="49">
        <v>1</v>
      </c>
      <c r="AB137" s="228"/>
      <c r="AC137" s="50"/>
      <c r="AD137" s="228"/>
      <c r="AE137" s="228"/>
      <c r="AF137" s="228">
        <f>SUM(I137*400+J137*100+K137)</f>
        <v>640</v>
      </c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 t="s">
        <v>532</v>
      </c>
    </row>
    <row r="138" spans="1:47" s="44" customFormat="1" x14ac:dyDescent="0.5">
      <c r="A138" s="45"/>
      <c r="B138" s="66"/>
      <c r="C138" s="250" t="s">
        <v>1199</v>
      </c>
      <c r="D138" s="33" t="s">
        <v>13</v>
      </c>
      <c r="E138" s="32">
        <v>33628</v>
      </c>
      <c r="F138" s="32">
        <v>2</v>
      </c>
      <c r="G138" s="32">
        <v>26</v>
      </c>
      <c r="H138" s="32">
        <v>13</v>
      </c>
      <c r="I138" s="32" t="s">
        <v>25</v>
      </c>
      <c r="J138" s="32">
        <v>3</v>
      </c>
      <c r="K138" s="32">
        <v>70</v>
      </c>
      <c r="L138" s="32" t="s">
        <v>209</v>
      </c>
      <c r="M138" s="47" t="s">
        <v>77</v>
      </c>
      <c r="N138" s="48" t="s">
        <v>220</v>
      </c>
      <c r="O138" s="37" t="s">
        <v>79</v>
      </c>
      <c r="P138" s="38" t="s">
        <v>221</v>
      </c>
      <c r="Q138" s="39" t="s">
        <v>31</v>
      </c>
      <c r="R138" s="49">
        <v>1</v>
      </c>
      <c r="S138" s="49"/>
      <c r="T138" s="49">
        <v>1</v>
      </c>
      <c r="U138" s="215"/>
      <c r="V138" s="53" t="s">
        <v>77</v>
      </c>
      <c r="W138" s="54" t="s">
        <v>286</v>
      </c>
      <c r="X138" s="37" t="s">
        <v>79</v>
      </c>
      <c r="Y138" s="38" t="s">
        <v>221</v>
      </c>
      <c r="Z138" s="39" t="s">
        <v>31</v>
      </c>
      <c r="AA138" s="228">
        <v>1</v>
      </c>
      <c r="AB138" s="228">
        <v>1</v>
      </c>
      <c r="AC138" s="50">
        <v>2</v>
      </c>
      <c r="AD138" s="228"/>
      <c r="AE138" s="228"/>
      <c r="AF138" s="228"/>
      <c r="AG138" s="228"/>
      <c r="AH138" s="228"/>
      <c r="AI138" s="228"/>
      <c r="AJ138" s="228">
        <f>SUM(J138*100+K138)</f>
        <v>370</v>
      </c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 t="s">
        <v>197</v>
      </c>
    </row>
    <row r="139" spans="1:47" s="44" customFormat="1" x14ac:dyDescent="0.5">
      <c r="A139" s="45"/>
      <c r="B139" s="66"/>
      <c r="C139" s="250" t="s">
        <v>789</v>
      </c>
      <c r="D139" s="33" t="s">
        <v>13</v>
      </c>
      <c r="E139" s="32">
        <v>42158</v>
      </c>
      <c r="F139" s="32">
        <v>3</v>
      </c>
      <c r="G139" s="32">
        <v>27</v>
      </c>
      <c r="H139" s="32">
        <v>13</v>
      </c>
      <c r="I139" s="32" t="s">
        <v>25</v>
      </c>
      <c r="J139" s="32">
        <v>1</v>
      </c>
      <c r="K139" s="32">
        <v>94</v>
      </c>
      <c r="L139" s="32" t="s">
        <v>209</v>
      </c>
      <c r="M139" s="47" t="s">
        <v>77</v>
      </c>
      <c r="N139" s="48" t="s">
        <v>220</v>
      </c>
      <c r="O139" s="37" t="s">
        <v>79</v>
      </c>
      <c r="P139" s="38" t="s">
        <v>221</v>
      </c>
      <c r="Q139" s="39" t="s">
        <v>31</v>
      </c>
      <c r="R139" s="49">
        <v>1</v>
      </c>
      <c r="S139" s="49"/>
      <c r="T139" s="49">
        <v>1</v>
      </c>
      <c r="U139" s="215"/>
      <c r="V139" s="53" t="s">
        <v>77</v>
      </c>
      <c r="W139" s="54" t="s">
        <v>286</v>
      </c>
      <c r="X139" s="37" t="s">
        <v>79</v>
      </c>
      <c r="Y139" s="38" t="s">
        <v>221</v>
      </c>
      <c r="Z139" s="39" t="s">
        <v>31</v>
      </c>
      <c r="AA139" s="228">
        <v>1</v>
      </c>
      <c r="AB139" s="228">
        <v>1</v>
      </c>
      <c r="AC139" s="50">
        <v>1</v>
      </c>
      <c r="AD139" s="228"/>
      <c r="AE139" s="228"/>
      <c r="AF139" s="228"/>
      <c r="AG139" s="228"/>
      <c r="AH139" s="228"/>
      <c r="AI139" s="228"/>
      <c r="AJ139" s="228">
        <f>SUM(J139*100+K139)</f>
        <v>194</v>
      </c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 t="s">
        <v>150</v>
      </c>
    </row>
    <row r="140" spans="1:47" s="44" customFormat="1" x14ac:dyDescent="0.5">
      <c r="A140" s="45"/>
      <c r="B140" s="66"/>
      <c r="C140" s="250" t="s">
        <v>790</v>
      </c>
      <c r="D140" s="33" t="s">
        <v>13</v>
      </c>
      <c r="E140" s="32">
        <v>33629</v>
      </c>
      <c r="F140" s="32">
        <v>4</v>
      </c>
      <c r="G140" s="32">
        <v>28</v>
      </c>
      <c r="H140" s="32">
        <v>13</v>
      </c>
      <c r="I140" s="32" t="s">
        <v>25</v>
      </c>
      <c r="J140" s="32">
        <v>3</v>
      </c>
      <c r="K140" s="32">
        <v>12</v>
      </c>
      <c r="L140" s="32" t="s">
        <v>209</v>
      </c>
      <c r="M140" s="47" t="s">
        <v>77</v>
      </c>
      <c r="N140" s="48" t="s">
        <v>220</v>
      </c>
      <c r="O140" s="37" t="s">
        <v>79</v>
      </c>
      <c r="P140" s="38" t="s">
        <v>221</v>
      </c>
      <c r="Q140" s="39" t="s">
        <v>31</v>
      </c>
      <c r="R140" s="49">
        <v>1</v>
      </c>
      <c r="S140" s="49"/>
      <c r="T140" s="49">
        <v>1</v>
      </c>
      <c r="U140" s="215"/>
      <c r="V140" s="47" t="s">
        <v>77</v>
      </c>
      <c r="W140" s="48" t="s">
        <v>220</v>
      </c>
      <c r="X140" s="37" t="s">
        <v>79</v>
      </c>
      <c r="Y140" s="38" t="s">
        <v>221</v>
      </c>
      <c r="Z140" s="39" t="s">
        <v>31</v>
      </c>
      <c r="AA140" s="49">
        <v>1</v>
      </c>
      <c r="AB140" s="228">
        <v>1</v>
      </c>
      <c r="AC140" s="50">
        <v>2</v>
      </c>
      <c r="AD140" s="228"/>
      <c r="AE140" s="228"/>
      <c r="AF140" s="228"/>
      <c r="AG140" s="228"/>
      <c r="AH140" s="228"/>
      <c r="AI140" s="228"/>
      <c r="AJ140" s="228">
        <f>SUM(J140*100+K140)</f>
        <v>312</v>
      </c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 t="s">
        <v>193</v>
      </c>
    </row>
    <row r="141" spans="1:47" s="44" customFormat="1" x14ac:dyDescent="0.5">
      <c r="A141" s="45"/>
      <c r="B141" s="66"/>
      <c r="C141" s="250" t="s">
        <v>791</v>
      </c>
      <c r="D141" s="33" t="s">
        <v>13</v>
      </c>
      <c r="E141" s="32">
        <v>31547</v>
      </c>
      <c r="F141" s="32">
        <v>7</v>
      </c>
      <c r="G141" s="32">
        <v>31</v>
      </c>
      <c r="H141" s="32">
        <v>13</v>
      </c>
      <c r="I141" s="32" t="s">
        <v>25</v>
      </c>
      <c r="J141" s="32">
        <v>1</v>
      </c>
      <c r="K141" s="32">
        <v>98</v>
      </c>
      <c r="L141" s="32" t="s">
        <v>209</v>
      </c>
      <c r="M141" s="47" t="s">
        <v>27</v>
      </c>
      <c r="N141" s="48" t="s">
        <v>287</v>
      </c>
      <c r="O141" s="37" t="s">
        <v>79</v>
      </c>
      <c r="P141" s="38" t="s">
        <v>288</v>
      </c>
      <c r="Q141" s="39" t="s">
        <v>31</v>
      </c>
      <c r="R141" s="49">
        <v>1</v>
      </c>
      <c r="S141" s="49"/>
      <c r="T141" s="49">
        <v>1</v>
      </c>
      <c r="U141" s="215"/>
      <c r="V141" s="47" t="s">
        <v>27</v>
      </c>
      <c r="W141" s="48" t="s">
        <v>287</v>
      </c>
      <c r="X141" s="37" t="s">
        <v>79</v>
      </c>
      <c r="Y141" s="38" t="s">
        <v>288</v>
      </c>
      <c r="Z141" s="39" t="s">
        <v>31</v>
      </c>
      <c r="AA141" s="49">
        <v>1</v>
      </c>
      <c r="AB141" s="228">
        <v>1</v>
      </c>
      <c r="AC141" s="50">
        <v>2</v>
      </c>
      <c r="AD141" s="228"/>
      <c r="AE141" s="228"/>
      <c r="AF141" s="228"/>
      <c r="AG141" s="228"/>
      <c r="AH141" s="228"/>
      <c r="AI141" s="228"/>
      <c r="AJ141" s="228">
        <f>SUM(J141*100+K141)</f>
        <v>198</v>
      </c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 t="s">
        <v>96</v>
      </c>
    </row>
    <row r="142" spans="1:47" s="44" customFormat="1" x14ac:dyDescent="0.5">
      <c r="A142" s="45"/>
      <c r="B142" s="66"/>
      <c r="C142" s="250" t="s">
        <v>792</v>
      </c>
      <c r="D142" s="71" t="s">
        <v>13</v>
      </c>
      <c r="E142" s="45">
        <v>41933</v>
      </c>
      <c r="F142" s="45">
        <v>8</v>
      </c>
      <c r="G142" s="45">
        <v>32</v>
      </c>
      <c r="H142" s="45">
        <v>13</v>
      </c>
      <c r="I142" s="45" t="s">
        <v>25</v>
      </c>
      <c r="J142" s="45">
        <v>3</v>
      </c>
      <c r="K142" s="45">
        <v>25</v>
      </c>
      <c r="L142" s="45" t="s">
        <v>209</v>
      </c>
      <c r="M142" s="98" t="s">
        <v>77</v>
      </c>
      <c r="N142" s="98" t="s">
        <v>289</v>
      </c>
      <c r="O142" s="99" t="s">
        <v>290</v>
      </c>
      <c r="P142" s="100" t="s">
        <v>291</v>
      </c>
      <c r="Q142" s="100" t="s">
        <v>31</v>
      </c>
      <c r="R142" s="49">
        <v>1</v>
      </c>
      <c r="S142" s="49"/>
      <c r="T142" s="49">
        <v>1</v>
      </c>
      <c r="U142" s="49"/>
      <c r="V142" s="98" t="s">
        <v>77</v>
      </c>
      <c r="W142" s="98" t="s">
        <v>289</v>
      </c>
      <c r="X142" s="99" t="s">
        <v>290</v>
      </c>
      <c r="Y142" s="100" t="s">
        <v>291</v>
      </c>
      <c r="Z142" s="100" t="s">
        <v>31</v>
      </c>
      <c r="AA142" s="49">
        <v>1</v>
      </c>
      <c r="AB142" s="75">
        <v>1</v>
      </c>
      <c r="AC142" s="50">
        <v>2</v>
      </c>
      <c r="AD142" s="75"/>
      <c r="AE142" s="75"/>
      <c r="AF142" s="75"/>
      <c r="AG142" s="75">
        <f>SUM(J142*100+K142)</f>
        <v>325</v>
      </c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 t="s">
        <v>235</v>
      </c>
    </row>
    <row r="143" spans="1:47" s="44" customFormat="1" ht="27.75" x14ac:dyDescent="0.65">
      <c r="A143" s="45"/>
      <c r="B143" s="66"/>
      <c r="C143" s="10"/>
      <c r="D143" s="10"/>
      <c r="E143" s="108"/>
      <c r="F143" s="108"/>
      <c r="G143" s="108"/>
      <c r="H143" s="108"/>
      <c r="I143" s="9"/>
      <c r="J143" s="9"/>
      <c r="K143" s="9"/>
      <c r="L143" s="9"/>
      <c r="M143" s="16"/>
      <c r="N143" s="16"/>
      <c r="O143" s="11"/>
      <c r="P143" s="12"/>
      <c r="Q143" s="12"/>
      <c r="R143" s="13"/>
      <c r="S143" s="13"/>
      <c r="T143" s="13"/>
      <c r="U143" s="13"/>
      <c r="V143" s="16"/>
      <c r="W143" s="16"/>
      <c r="X143" s="11"/>
      <c r="Y143" s="12"/>
      <c r="Z143" s="12"/>
      <c r="AA143" s="13"/>
      <c r="AB143" s="14"/>
      <c r="AC143" s="15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274" t="s">
        <v>1102</v>
      </c>
      <c r="AT143" s="274"/>
      <c r="AU143" s="274"/>
    </row>
    <row r="144" spans="1:47" s="44" customFormat="1" ht="27.75" x14ac:dyDescent="0.65">
      <c r="A144" s="45"/>
      <c r="B144" s="66"/>
      <c r="C144" s="275" t="s">
        <v>1289</v>
      </c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  <c r="AJ144" s="275"/>
      <c r="AK144" s="275"/>
      <c r="AL144" s="275"/>
      <c r="AM144" s="275"/>
      <c r="AN144" s="275"/>
      <c r="AO144" s="275"/>
      <c r="AP144" s="275"/>
      <c r="AQ144" s="275"/>
      <c r="AR144" s="275"/>
      <c r="AS144" s="275"/>
      <c r="AT144" s="275"/>
      <c r="AU144" s="107"/>
    </row>
    <row r="145" spans="1:49" s="44" customFormat="1" ht="27.75" x14ac:dyDescent="0.5">
      <c r="A145" s="45"/>
      <c r="B145" s="66"/>
      <c r="C145" s="276" t="s">
        <v>1069</v>
      </c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76"/>
      <c r="W145" s="276"/>
      <c r="X145" s="276"/>
      <c r="Y145" s="276"/>
      <c r="Z145" s="276"/>
      <c r="AA145" s="276"/>
      <c r="AB145" s="276"/>
      <c r="AC145" s="276"/>
      <c r="AD145" s="276"/>
      <c r="AE145" s="276"/>
      <c r="AF145" s="276"/>
      <c r="AG145" s="276"/>
      <c r="AH145" s="276"/>
      <c r="AI145" s="276"/>
      <c r="AJ145" s="276"/>
      <c r="AK145" s="276"/>
      <c r="AL145" s="276"/>
      <c r="AM145" s="276"/>
      <c r="AN145" s="276"/>
      <c r="AO145" s="276"/>
      <c r="AP145" s="276"/>
      <c r="AQ145" s="276"/>
      <c r="AR145" s="276"/>
      <c r="AS145" s="276"/>
      <c r="AT145" s="276"/>
      <c r="AU145" s="276"/>
    </row>
    <row r="146" spans="1:49" s="44" customFormat="1" ht="27.75" x14ac:dyDescent="0.65">
      <c r="A146" s="45"/>
      <c r="B146" s="66"/>
      <c r="C146" s="275" t="s">
        <v>1070</v>
      </c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  <c r="AK146" s="275"/>
      <c r="AL146" s="275"/>
      <c r="AM146" s="275"/>
      <c r="AN146" s="275"/>
      <c r="AO146" s="275"/>
      <c r="AP146" s="275"/>
      <c r="AQ146" s="275"/>
      <c r="AR146" s="275"/>
      <c r="AS146" s="275"/>
      <c r="AT146" s="275"/>
      <c r="AU146" s="275"/>
    </row>
    <row r="147" spans="1:49" s="44" customFormat="1" x14ac:dyDescent="0.5">
      <c r="A147" s="45"/>
      <c r="B147" s="33"/>
      <c r="C147" s="271" t="s">
        <v>1089</v>
      </c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3"/>
      <c r="AK147" s="264" t="s">
        <v>1101</v>
      </c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111"/>
    </row>
    <row r="148" spans="1:49" s="44" customFormat="1" x14ac:dyDescent="0.5">
      <c r="A148" s="45"/>
      <c r="B148" s="33"/>
      <c r="C148" s="17"/>
      <c r="D148" s="92"/>
      <c r="E148" s="96" t="s">
        <v>1073</v>
      </c>
      <c r="F148" s="277" t="s">
        <v>0</v>
      </c>
      <c r="G148" s="289" t="s">
        <v>1</v>
      </c>
      <c r="H148" s="86"/>
      <c r="I148" s="292" t="s">
        <v>18</v>
      </c>
      <c r="J148" s="292"/>
      <c r="K148" s="293"/>
      <c r="L148" s="277" t="s">
        <v>2</v>
      </c>
      <c r="M148" s="279" t="s">
        <v>5</v>
      </c>
      <c r="N148" s="280"/>
      <c r="O148" s="281"/>
      <c r="P148" s="285" t="s">
        <v>3</v>
      </c>
      <c r="Q148" s="286"/>
      <c r="R148" s="265" t="s">
        <v>4</v>
      </c>
      <c r="S148" s="266"/>
      <c r="T148" s="266"/>
      <c r="U148" s="267"/>
      <c r="V148" s="279" t="s">
        <v>5</v>
      </c>
      <c r="W148" s="280"/>
      <c r="X148" s="281"/>
      <c r="Y148" s="279" t="s">
        <v>6</v>
      </c>
      <c r="Z148" s="281"/>
      <c r="AA148" s="83" t="s">
        <v>7</v>
      </c>
      <c r="AB148" s="261" t="s">
        <v>8</v>
      </c>
      <c r="AC148" s="18" t="s">
        <v>9</v>
      </c>
      <c r="AD148" s="261" t="s">
        <v>10</v>
      </c>
      <c r="AE148" s="261" t="s">
        <v>11</v>
      </c>
      <c r="AF148" s="265" t="s">
        <v>1088</v>
      </c>
      <c r="AG148" s="266"/>
      <c r="AH148" s="266"/>
      <c r="AI148" s="266"/>
      <c r="AJ148" s="267"/>
      <c r="AK148" s="268" t="s">
        <v>1071</v>
      </c>
      <c r="AL148" s="92"/>
      <c r="AM148" s="92"/>
      <c r="AN148" s="64"/>
      <c r="AO148" s="279" t="s">
        <v>1088</v>
      </c>
      <c r="AP148" s="266"/>
      <c r="AQ148" s="266"/>
      <c r="AR148" s="266"/>
      <c r="AS148" s="267"/>
      <c r="AT148" s="261" t="s">
        <v>1100</v>
      </c>
      <c r="AU148" s="111"/>
    </row>
    <row r="149" spans="1:49" s="44" customFormat="1" x14ac:dyDescent="0.5">
      <c r="A149" s="45"/>
      <c r="B149" s="33"/>
      <c r="C149" s="20"/>
      <c r="D149" s="21" t="s">
        <v>1072</v>
      </c>
      <c r="E149" s="97" t="s">
        <v>1074</v>
      </c>
      <c r="F149" s="278"/>
      <c r="G149" s="290"/>
      <c r="H149" s="87" t="s">
        <v>1075</v>
      </c>
      <c r="I149" s="22"/>
      <c r="J149" s="22"/>
      <c r="K149" s="23"/>
      <c r="L149" s="278"/>
      <c r="M149" s="282"/>
      <c r="N149" s="283"/>
      <c r="O149" s="284"/>
      <c r="P149" s="287"/>
      <c r="Q149" s="288"/>
      <c r="R149" s="81"/>
      <c r="S149" s="82"/>
      <c r="T149" s="82"/>
      <c r="U149" s="82"/>
      <c r="V149" s="282"/>
      <c r="W149" s="283"/>
      <c r="X149" s="284"/>
      <c r="Y149" s="282"/>
      <c r="Z149" s="284"/>
      <c r="AA149" s="84"/>
      <c r="AB149" s="262"/>
      <c r="AC149" s="18"/>
      <c r="AD149" s="262"/>
      <c r="AE149" s="262"/>
      <c r="AF149" s="83"/>
      <c r="AG149" s="261" t="s">
        <v>1079</v>
      </c>
      <c r="AH149" s="261" t="s">
        <v>1080</v>
      </c>
      <c r="AI149" s="89"/>
      <c r="AJ149" s="83" t="s">
        <v>1086</v>
      </c>
      <c r="AK149" s="269"/>
      <c r="AL149" s="93"/>
      <c r="AM149" s="93" t="s">
        <v>1072</v>
      </c>
      <c r="AN149" s="26" t="s">
        <v>1094</v>
      </c>
      <c r="AO149" s="83"/>
      <c r="AP149" s="281" t="s">
        <v>1079</v>
      </c>
      <c r="AQ149" s="261" t="s">
        <v>1080</v>
      </c>
      <c r="AR149" s="89"/>
      <c r="AS149" s="83" t="s">
        <v>1097</v>
      </c>
      <c r="AT149" s="262"/>
      <c r="AU149" s="111"/>
    </row>
    <row r="150" spans="1:49" s="44" customFormat="1" x14ac:dyDescent="0.5">
      <c r="A150" s="45"/>
      <c r="B150" s="33"/>
      <c r="C150" s="20" t="s">
        <v>1071</v>
      </c>
      <c r="D150" s="93" t="s">
        <v>22</v>
      </c>
      <c r="E150" s="97" t="s">
        <v>861</v>
      </c>
      <c r="F150" s="278"/>
      <c r="G150" s="290"/>
      <c r="H150" s="24" t="s">
        <v>1076</v>
      </c>
      <c r="I150" s="97" t="s">
        <v>19</v>
      </c>
      <c r="J150" s="86" t="s">
        <v>20</v>
      </c>
      <c r="K150" s="91" t="s">
        <v>21</v>
      </c>
      <c r="L150" s="278"/>
      <c r="M150" s="282"/>
      <c r="N150" s="283"/>
      <c r="O150" s="284"/>
      <c r="P150" s="287"/>
      <c r="Q150" s="288"/>
      <c r="R150" s="83" t="s">
        <v>13</v>
      </c>
      <c r="S150" s="83" t="s">
        <v>14</v>
      </c>
      <c r="T150" s="83" t="s">
        <v>17</v>
      </c>
      <c r="U150" s="88" t="s">
        <v>15</v>
      </c>
      <c r="V150" s="282"/>
      <c r="W150" s="283"/>
      <c r="X150" s="284"/>
      <c r="Y150" s="282"/>
      <c r="Z150" s="284"/>
      <c r="AA150" s="84" t="s">
        <v>22</v>
      </c>
      <c r="AB150" s="262"/>
      <c r="AC150" s="25" t="s">
        <v>16</v>
      </c>
      <c r="AD150" s="262"/>
      <c r="AE150" s="262"/>
      <c r="AF150" s="84" t="s">
        <v>1078</v>
      </c>
      <c r="AG150" s="262"/>
      <c r="AH150" s="262"/>
      <c r="AI150" s="89" t="s">
        <v>1081</v>
      </c>
      <c r="AJ150" s="84" t="s">
        <v>1085</v>
      </c>
      <c r="AK150" s="269"/>
      <c r="AL150" s="93" t="s">
        <v>1090</v>
      </c>
      <c r="AM150" s="93" t="s">
        <v>1091</v>
      </c>
      <c r="AN150" s="26" t="s">
        <v>1095</v>
      </c>
      <c r="AO150" s="84" t="s">
        <v>1078</v>
      </c>
      <c r="AP150" s="284"/>
      <c r="AQ150" s="262"/>
      <c r="AR150" s="89" t="s">
        <v>1081</v>
      </c>
      <c r="AS150" s="84" t="s">
        <v>1098</v>
      </c>
      <c r="AT150" s="262"/>
      <c r="AU150" s="111"/>
    </row>
    <row r="151" spans="1:49" s="44" customFormat="1" x14ac:dyDescent="0.5">
      <c r="A151" s="45"/>
      <c r="B151" s="33"/>
      <c r="C151" s="20"/>
      <c r="D151" s="93"/>
      <c r="E151" s="97"/>
      <c r="F151" s="87"/>
      <c r="G151" s="97"/>
      <c r="H151" s="87" t="s">
        <v>1077</v>
      </c>
      <c r="I151" s="97"/>
      <c r="J151" s="87"/>
      <c r="K151" s="97"/>
      <c r="L151" s="97"/>
      <c r="M151" s="89"/>
      <c r="N151" s="89"/>
      <c r="O151" s="89"/>
      <c r="P151" s="97"/>
      <c r="Q151" s="97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27"/>
      <c r="AD151" s="89"/>
      <c r="AE151" s="89"/>
      <c r="AF151" s="84" t="s">
        <v>1082</v>
      </c>
      <c r="AG151" s="262"/>
      <c r="AH151" s="262"/>
      <c r="AI151" s="89" t="s">
        <v>1084</v>
      </c>
      <c r="AJ151" s="84" t="s">
        <v>1087</v>
      </c>
      <c r="AK151" s="269"/>
      <c r="AL151" s="93"/>
      <c r="AM151" s="93" t="s">
        <v>1092</v>
      </c>
      <c r="AN151" s="26" t="s">
        <v>1096</v>
      </c>
      <c r="AO151" s="84" t="s">
        <v>1082</v>
      </c>
      <c r="AP151" s="284"/>
      <c r="AQ151" s="262"/>
      <c r="AR151" s="89" t="s">
        <v>1084</v>
      </c>
      <c r="AS151" s="84" t="s">
        <v>1091</v>
      </c>
      <c r="AT151" s="262"/>
      <c r="AU151" s="111"/>
    </row>
    <row r="152" spans="1:49" s="44" customFormat="1" x14ac:dyDescent="0.5">
      <c r="A152" s="45"/>
      <c r="B152" s="33"/>
      <c r="C152" s="28"/>
      <c r="D152" s="94"/>
      <c r="E152" s="22"/>
      <c r="F152" s="29"/>
      <c r="G152" s="22"/>
      <c r="H152" s="29"/>
      <c r="I152" s="22"/>
      <c r="J152" s="29"/>
      <c r="K152" s="22"/>
      <c r="L152" s="22"/>
      <c r="M152" s="30"/>
      <c r="N152" s="30"/>
      <c r="O152" s="30"/>
      <c r="P152" s="22"/>
      <c r="Q152" s="22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1"/>
      <c r="AD152" s="30"/>
      <c r="AE152" s="30"/>
      <c r="AF152" s="85" t="s">
        <v>1083</v>
      </c>
      <c r="AG152" s="263"/>
      <c r="AH152" s="263"/>
      <c r="AI152" s="30" t="s">
        <v>1085</v>
      </c>
      <c r="AJ152" s="85" t="s">
        <v>1072</v>
      </c>
      <c r="AK152" s="270"/>
      <c r="AL152" s="94"/>
      <c r="AM152" s="94" t="s">
        <v>1093</v>
      </c>
      <c r="AN152" s="65"/>
      <c r="AO152" s="85" t="s">
        <v>1083</v>
      </c>
      <c r="AP152" s="296"/>
      <c r="AQ152" s="263"/>
      <c r="AR152" s="30" t="s">
        <v>1085</v>
      </c>
      <c r="AS152" s="85" t="s">
        <v>1099</v>
      </c>
      <c r="AT152" s="263"/>
      <c r="AU152" s="111"/>
      <c r="AV152" s="70"/>
      <c r="AW152" s="70"/>
    </row>
    <row r="153" spans="1:49" s="44" customFormat="1" x14ac:dyDescent="0.5">
      <c r="A153" s="45"/>
      <c r="B153" s="66"/>
      <c r="C153" s="213" t="s">
        <v>793</v>
      </c>
      <c r="D153" s="33" t="s">
        <v>13</v>
      </c>
      <c r="E153" s="32">
        <v>33630</v>
      </c>
      <c r="F153" s="32">
        <v>15</v>
      </c>
      <c r="G153" s="32">
        <v>39</v>
      </c>
      <c r="H153" s="32">
        <v>13</v>
      </c>
      <c r="I153" s="32" t="s">
        <v>25</v>
      </c>
      <c r="J153" s="32">
        <v>1</v>
      </c>
      <c r="K153" s="32">
        <v>90</v>
      </c>
      <c r="L153" s="32" t="s">
        <v>209</v>
      </c>
      <c r="M153" s="35" t="s">
        <v>27</v>
      </c>
      <c r="N153" s="36" t="s">
        <v>292</v>
      </c>
      <c r="O153" s="37" t="s">
        <v>79</v>
      </c>
      <c r="P153" s="38" t="s">
        <v>293</v>
      </c>
      <c r="Q153" s="39" t="s">
        <v>31</v>
      </c>
      <c r="R153" s="40">
        <v>1</v>
      </c>
      <c r="S153" s="40"/>
      <c r="T153" s="40">
        <v>1</v>
      </c>
      <c r="U153" s="41"/>
      <c r="V153" s="35" t="s">
        <v>27</v>
      </c>
      <c r="W153" s="36" t="s">
        <v>292</v>
      </c>
      <c r="X153" s="37" t="s">
        <v>79</v>
      </c>
      <c r="Y153" s="38" t="s">
        <v>293</v>
      </c>
      <c r="Z153" s="39" t="s">
        <v>31</v>
      </c>
      <c r="AA153" s="40">
        <v>1</v>
      </c>
      <c r="AB153" s="42">
        <v>1</v>
      </c>
      <c r="AC153" s="43">
        <v>2</v>
      </c>
      <c r="AD153" s="42"/>
      <c r="AE153" s="42"/>
      <c r="AF153" s="42"/>
      <c r="AG153" s="42"/>
      <c r="AH153" s="42"/>
      <c r="AI153" s="42"/>
      <c r="AJ153" s="42">
        <f>SUM(J153*100+K153)</f>
        <v>190</v>
      </c>
      <c r="AK153" s="42"/>
      <c r="AL153" s="42"/>
      <c r="AM153" s="42"/>
      <c r="AN153" s="42"/>
      <c r="AO153" s="42"/>
      <c r="AP153" s="42"/>
      <c r="AQ153" s="42"/>
      <c r="AR153" s="42"/>
      <c r="AS153" s="42"/>
      <c r="AT153" s="42" t="s">
        <v>193</v>
      </c>
    </row>
    <row r="154" spans="1:49" s="44" customFormat="1" x14ac:dyDescent="0.5">
      <c r="A154" s="45"/>
      <c r="B154" s="66"/>
      <c r="C154" s="213" t="s">
        <v>794</v>
      </c>
      <c r="D154" s="33" t="s">
        <v>13</v>
      </c>
      <c r="E154" s="46">
        <v>33631</v>
      </c>
      <c r="F154" s="46">
        <v>16</v>
      </c>
      <c r="G154" s="46">
        <v>40</v>
      </c>
      <c r="H154" s="34">
        <v>13</v>
      </c>
      <c r="I154" s="32" t="s">
        <v>25</v>
      </c>
      <c r="J154" s="32">
        <v>2</v>
      </c>
      <c r="K154" s="32">
        <v>15</v>
      </c>
      <c r="L154" s="32" t="s">
        <v>278</v>
      </c>
      <c r="M154" s="47" t="s">
        <v>27</v>
      </c>
      <c r="N154" s="48" t="s">
        <v>417</v>
      </c>
      <c r="O154" s="37" t="s">
        <v>415</v>
      </c>
      <c r="P154" s="38" t="s">
        <v>418</v>
      </c>
      <c r="Q154" s="39" t="s">
        <v>31</v>
      </c>
      <c r="R154" s="49">
        <v>1</v>
      </c>
      <c r="S154" s="49"/>
      <c r="T154" s="49">
        <v>1</v>
      </c>
      <c r="U154" s="95"/>
      <c r="V154" s="47" t="s">
        <v>27</v>
      </c>
      <c r="W154" s="48" t="s">
        <v>417</v>
      </c>
      <c r="X154" s="37" t="s">
        <v>415</v>
      </c>
      <c r="Y154" s="38" t="s">
        <v>418</v>
      </c>
      <c r="Z154" s="39" t="s">
        <v>31</v>
      </c>
      <c r="AA154" s="49">
        <v>1</v>
      </c>
      <c r="AB154" s="42"/>
      <c r="AC154" s="50"/>
      <c r="AD154" s="42"/>
      <c r="AE154" s="42"/>
      <c r="AF154" s="42">
        <f>SUM(J154*100+K154)</f>
        <v>215</v>
      </c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 t="s">
        <v>533</v>
      </c>
    </row>
    <row r="155" spans="1:49" s="44" customFormat="1" x14ac:dyDescent="0.5">
      <c r="A155" s="45"/>
      <c r="B155" s="66"/>
      <c r="C155" s="213" t="s">
        <v>795</v>
      </c>
      <c r="D155" s="33" t="s">
        <v>13</v>
      </c>
      <c r="E155" s="32">
        <v>33632</v>
      </c>
      <c r="F155" s="32">
        <v>17</v>
      </c>
      <c r="G155" s="32">
        <v>41</v>
      </c>
      <c r="H155" s="32">
        <v>13</v>
      </c>
      <c r="I155" s="32" t="s">
        <v>25</v>
      </c>
      <c r="J155" s="32">
        <v>2</v>
      </c>
      <c r="K155" s="32">
        <v>12</v>
      </c>
      <c r="L155" s="32" t="s">
        <v>209</v>
      </c>
      <c r="M155" s="47" t="s">
        <v>27</v>
      </c>
      <c r="N155" s="48" t="s">
        <v>294</v>
      </c>
      <c r="O155" s="37" t="s">
        <v>295</v>
      </c>
      <c r="P155" s="38" t="s">
        <v>296</v>
      </c>
      <c r="Q155" s="39" t="s">
        <v>31</v>
      </c>
      <c r="R155" s="49">
        <v>1</v>
      </c>
      <c r="S155" s="49"/>
      <c r="T155" s="49">
        <v>1</v>
      </c>
      <c r="U155" s="95"/>
      <c r="V155" s="47" t="s">
        <v>27</v>
      </c>
      <c r="W155" s="48" t="s">
        <v>294</v>
      </c>
      <c r="X155" s="37" t="s">
        <v>295</v>
      </c>
      <c r="Y155" s="38" t="s">
        <v>296</v>
      </c>
      <c r="Z155" s="39" t="s">
        <v>31</v>
      </c>
      <c r="AA155" s="49">
        <v>1</v>
      </c>
      <c r="AB155" s="42">
        <v>1</v>
      </c>
      <c r="AC155" s="50">
        <v>1</v>
      </c>
      <c r="AD155" s="42"/>
      <c r="AE155" s="42"/>
      <c r="AF155" s="42"/>
      <c r="AG155" s="42">
        <f>SUM(J155*100+K155)</f>
        <v>212</v>
      </c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 t="s">
        <v>32</v>
      </c>
    </row>
    <row r="156" spans="1:49" s="44" customFormat="1" x14ac:dyDescent="0.5">
      <c r="A156" s="45"/>
      <c r="B156" s="66"/>
      <c r="C156" s="213" t="s">
        <v>1010</v>
      </c>
      <c r="D156" s="33" t="s">
        <v>13</v>
      </c>
      <c r="E156" s="46">
        <v>42072</v>
      </c>
      <c r="F156" s="46">
        <v>49</v>
      </c>
      <c r="G156" s="46">
        <v>73</v>
      </c>
      <c r="H156" s="34"/>
      <c r="I156" s="32">
        <v>14</v>
      </c>
      <c r="J156" s="32">
        <v>1</v>
      </c>
      <c r="K156" s="32">
        <v>16</v>
      </c>
      <c r="L156" s="32" t="s">
        <v>278</v>
      </c>
      <c r="M156" s="47" t="s">
        <v>27</v>
      </c>
      <c r="N156" s="48" t="s">
        <v>614</v>
      </c>
      <c r="O156" s="37" t="s">
        <v>79</v>
      </c>
      <c r="P156" s="38"/>
      <c r="Q156" s="39"/>
      <c r="R156" s="49">
        <v>1</v>
      </c>
      <c r="S156" s="49"/>
      <c r="T156" s="49">
        <v>1</v>
      </c>
      <c r="U156" s="95"/>
      <c r="V156" s="53" t="s">
        <v>27</v>
      </c>
      <c r="W156" s="54" t="s">
        <v>614</v>
      </c>
      <c r="X156" s="37" t="s">
        <v>79</v>
      </c>
      <c r="Y156" s="38"/>
      <c r="Z156" s="39"/>
      <c r="AA156" s="42">
        <v>1</v>
      </c>
      <c r="AB156" s="42"/>
      <c r="AC156" s="50"/>
      <c r="AD156" s="42"/>
      <c r="AE156" s="42"/>
      <c r="AF156" s="42">
        <f>SUM(I156*400+J156*100+K156)</f>
        <v>5716</v>
      </c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 t="s">
        <v>533</v>
      </c>
    </row>
    <row r="157" spans="1:49" s="44" customFormat="1" x14ac:dyDescent="0.5">
      <c r="A157" s="45"/>
      <c r="B157" s="66"/>
      <c r="C157" s="213" t="s">
        <v>1011</v>
      </c>
      <c r="D157" s="33" t="s">
        <v>13</v>
      </c>
      <c r="E157" s="46">
        <v>4266</v>
      </c>
      <c r="F157" s="46">
        <v>4</v>
      </c>
      <c r="G157" s="46">
        <v>5252</v>
      </c>
      <c r="H157" s="34">
        <v>4</v>
      </c>
      <c r="I157" s="32" t="s">
        <v>25</v>
      </c>
      <c r="J157" s="32">
        <v>1</v>
      </c>
      <c r="K157" s="32">
        <v>3</v>
      </c>
      <c r="L157" s="32" t="s">
        <v>297</v>
      </c>
      <c r="M157" s="47" t="s">
        <v>77</v>
      </c>
      <c r="N157" s="48" t="s">
        <v>588</v>
      </c>
      <c r="O157" s="37" t="s">
        <v>79</v>
      </c>
      <c r="P157" s="38" t="s">
        <v>589</v>
      </c>
      <c r="Q157" s="39" t="s">
        <v>31</v>
      </c>
      <c r="R157" s="49">
        <v>1</v>
      </c>
      <c r="S157" s="49"/>
      <c r="T157" s="49">
        <v>1</v>
      </c>
      <c r="U157" s="95"/>
      <c r="V157" s="47" t="s">
        <v>77</v>
      </c>
      <c r="W157" s="48" t="s">
        <v>588</v>
      </c>
      <c r="X157" s="37" t="s">
        <v>79</v>
      </c>
      <c r="Y157" s="38" t="s">
        <v>589</v>
      </c>
      <c r="Z157" s="39" t="s">
        <v>31</v>
      </c>
      <c r="AA157" s="49">
        <v>1</v>
      </c>
      <c r="AB157" s="42"/>
      <c r="AC157" s="50"/>
      <c r="AD157" s="42"/>
      <c r="AE157" s="42"/>
      <c r="AF157" s="42">
        <f>SUM(J157*100+K157)</f>
        <v>103</v>
      </c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 t="s">
        <v>533</v>
      </c>
    </row>
    <row r="158" spans="1:49" s="44" customFormat="1" x14ac:dyDescent="0.5">
      <c r="A158" s="45"/>
      <c r="B158" s="66"/>
      <c r="C158" s="213" t="s">
        <v>1013</v>
      </c>
      <c r="D158" s="33" t="s">
        <v>13</v>
      </c>
      <c r="E158" s="46">
        <v>3495</v>
      </c>
      <c r="F158" s="46">
        <v>2</v>
      </c>
      <c r="G158" s="46">
        <v>4794</v>
      </c>
      <c r="H158" s="34"/>
      <c r="I158" s="32">
        <v>2</v>
      </c>
      <c r="J158" s="32">
        <v>2</v>
      </c>
      <c r="K158" s="32">
        <v>66.2</v>
      </c>
      <c r="L158" s="32" t="s">
        <v>297</v>
      </c>
      <c r="M158" s="47" t="s">
        <v>27</v>
      </c>
      <c r="N158" s="48" t="s">
        <v>615</v>
      </c>
      <c r="O158" s="37" t="s">
        <v>79</v>
      </c>
      <c r="P158" s="38"/>
      <c r="Q158" s="39"/>
      <c r="R158" s="49">
        <v>1</v>
      </c>
      <c r="S158" s="49"/>
      <c r="T158" s="49">
        <v>1</v>
      </c>
      <c r="U158" s="95"/>
      <c r="V158" s="53" t="s">
        <v>27</v>
      </c>
      <c r="W158" s="54" t="s">
        <v>615</v>
      </c>
      <c r="X158" s="37" t="s">
        <v>79</v>
      </c>
      <c r="Y158" s="38"/>
      <c r="Z158" s="39"/>
      <c r="AA158" s="42">
        <v>1</v>
      </c>
      <c r="AB158" s="42"/>
      <c r="AC158" s="50"/>
      <c r="AD158" s="42"/>
      <c r="AE158" s="42"/>
      <c r="AF158" s="42">
        <f>SUM(I158*400+J158*100+K158)</f>
        <v>1066.2</v>
      </c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 t="s">
        <v>533</v>
      </c>
    </row>
    <row r="159" spans="1:49" s="44" customFormat="1" x14ac:dyDescent="0.5">
      <c r="A159" s="45"/>
      <c r="B159" s="66"/>
      <c r="C159" s="213" t="s">
        <v>1015</v>
      </c>
      <c r="D159" s="33" t="s">
        <v>13</v>
      </c>
      <c r="E159" s="46">
        <v>3496</v>
      </c>
      <c r="F159" s="46">
        <v>3</v>
      </c>
      <c r="G159" s="46">
        <v>4795</v>
      </c>
      <c r="H159" s="34"/>
      <c r="I159" s="32">
        <v>2</v>
      </c>
      <c r="J159" s="32" t="s">
        <v>25</v>
      </c>
      <c r="K159" s="32">
        <v>36.9</v>
      </c>
      <c r="L159" s="32" t="s">
        <v>297</v>
      </c>
      <c r="M159" s="47" t="s">
        <v>77</v>
      </c>
      <c r="N159" s="48" t="s">
        <v>486</v>
      </c>
      <c r="O159" s="37" t="s">
        <v>79</v>
      </c>
      <c r="P159" s="38"/>
      <c r="Q159" s="39"/>
      <c r="R159" s="49">
        <v>1</v>
      </c>
      <c r="S159" s="49"/>
      <c r="T159" s="49">
        <v>1</v>
      </c>
      <c r="U159" s="215"/>
      <c r="V159" s="47" t="s">
        <v>77</v>
      </c>
      <c r="W159" s="48" t="s">
        <v>486</v>
      </c>
      <c r="X159" s="37" t="s">
        <v>79</v>
      </c>
      <c r="Y159" s="38"/>
      <c r="Z159" s="39"/>
      <c r="AA159" s="49">
        <v>1</v>
      </c>
      <c r="AB159" s="228"/>
      <c r="AC159" s="50"/>
      <c r="AD159" s="228"/>
      <c r="AE159" s="228"/>
      <c r="AF159" s="228">
        <f>SUM(I159*400+K159)</f>
        <v>836.9</v>
      </c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 t="s">
        <v>533</v>
      </c>
    </row>
    <row r="160" spans="1:49" s="44" customFormat="1" x14ac:dyDescent="0.5">
      <c r="A160" s="45"/>
      <c r="B160" s="66"/>
      <c r="C160" s="213" t="s">
        <v>1017</v>
      </c>
      <c r="D160" s="33" t="s">
        <v>13</v>
      </c>
      <c r="E160" s="32">
        <v>42029</v>
      </c>
      <c r="F160" s="32">
        <v>51</v>
      </c>
      <c r="G160" s="32">
        <v>3954</v>
      </c>
      <c r="H160" s="32">
        <v>4</v>
      </c>
      <c r="I160" s="32">
        <v>2</v>
      </c>
      <c r="J160" s="32">
        <v>1</v>
      </c>
      <c r="K160" s="32">
        <v>30.1</v>
      </c>
      <c r="L160" s="32" t="s">
        <v>297</v>
      </c>
      <c r="M160" s="47" t="s">
        <v>77</v>
      </c>
      <c r="N160" s="48" t="s">
        <v>264</v>
      </c>
      <c r="O160" s="37" t="s">
        <v>79</v>
      </c>
      <c r="P160" s="38" t="s">
        <v>301</v>
      </c>
      <c r="Q160" s="39" t="s">
        <v>31</v>
      </c>
      <c r="R160" s="49">
        <v>1</v>
      </c>
      <c r="S160" s="49"/>
      <c r="T160" s="49">
        <v>1</v>
      </c>
      <c r="U160" s="215"/>
      <c r="V160" s="53" t="s">
        <v>27</v>
      </c>
      <c r="W160" s="54" t="s">
        <v>298</v>
      </c>
      <c r="X160" s="37" t="s">
        <v>79</v>
      </c>
      <c r="Y160" s="38" t="s">
        <v>299</v>
      </c>
      <c r="Z160" s="39" t="s">
        <v>31</v>
      </c>
      <c r="AA160" s="228">
        <v>1</v>
      </c>
      <c r="AB160" s="228">
        <v>1</v>
      </c>
      <c r="AC160" s="50">
        <v>5</v>
      </c>
      <c r="AD160" s="228"/>
      <c r="AE160" s="228"/>
      <c r="AF160" s="228"/>
      <c r="AG160" s="228"/>
      <c r="AH160" s="228"/>
      <c r="AI160" s="228"/>
      <c r="AJ160" s="228">
        <f>SUM(I160*400+J160*100+K160)</f>
        <v>930.1</v>
      </c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 t="s">
        <v>300</v>
      </c>
    </row>
    <row r="161" spans="1:46" s="44" customFormat="1" x14ac:dyDescent="0.5">
      <c r="A161" s="45"/>
      <c r="B161" s="66"/>
      <c r="C161" s="213" t="s">
        <v>1200</v>
      </c>
      <c r="D161" s="33" t="s">
        <v>13</v>
      </c>
      <c r="E161" s="46">
        <v>514</v>
      </c>
      <c r="F161" s="46">
        <v>1</v>
      </c>
      <c r="G161" s="46">
        <v>4230</v>
      </c>
      <c r="H161" s="34">
        <v>8</v>
      </c>
      <c r="I161" s="32">
        <v>7</v>
      </c>
      <c r="J161" s="32">
        <v>6</v>
      </c>
      <c r="K161" s="32">
        <v>65.900000000000006</v>
      </c>
      <c r="L161" s="32" t="s">
        <v>297</v>
      </c>
      <c r="M161" s="47" t="s">
        <v>77</v>
      </c>
      <c r="N161" s="48" t="s">
        <v>590</v>
      </c>
      <c r="O161" s="37" t="s">
        <v>591</v>
      </c>
      <c r="P161" s="38" t="s">
        <v>592</v>
      </c>
      <c r="Q161" s="39" t="s">
        <v>31</v>
      </c>
      <c r="R161" s="49">
        <v>1</v>
      </c>
      <c r="S161" s="49"/>
      <c r="T161" s="49">
        <v>1</v>
      </c>
      <c r="U161" s="215"/>
      <c r="V161" s="47" t="s">
        <v>77</v>
      </c>
      <c r="W161" s="48" t="s">
        <v>590</v>
      </c>
      <c r="X161" s="37" t="s">
        <v>591</v>
      </c>
      <c r="Y161" s="38" t="s">
        <v>592</v>
      </c>
      <c r="Z161" s="39" t="s">
        <v>31</v>
      </c>
      <c r="AA161" s="49">
        <v>1</v>
      </c>
      <c r="AB161" s="228"/>
      <c r="AC161" s="50"/>
      <c r="AD161" s="228"/>
      <c r="AE161" s="228"/>
      <c r="AF161" s="228">
        <f>SUM(I161*400+J161*100+K161)</f>
        <v>3465.9</v>
      </c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 t="s">
        <v>533</v>
      </c>
    </row>
    <row r="162" spans="1:46" s="44" customFormat="1" x14ac:dyDescent="0.5">
      <c r="A162" s="45"/>
      <c r="B162" s="66"/>
      <c r="C162" s="213" t="s">
        <v>1201</v>
      </c>
      <c r="D162" s="33" t="s">
        <v>13</v>
      </c>
      <c r="E162" s="46">
        <v>42070</v>
      </c>
      <c r="F162" s="46">
        <v>50</v>
      </c>
      <c r="G162" s="46">
        <v>74</v>
      </c>
      <c r="H162" s="34">
        <v>4</v>
      </c>
      <c r="I162" s="32">
        <v>7</v>
      </c>
      <c r="J162" s="32">
        <v>2</v>
      </c>
      <c r="K162" s="32">
        <v>65.8</v>
      </c>
      <c r="L162" s="32" t="s">
        <v>297</v>
      </c>
      <c r="M162" s="47" t="s">
        <v>77</v>
      </c>
      <c r="N162" s="48" t="s">
        <v>588</v>
      </c>
      <c r="O162" s="37" t="s">
        <v>79</v>
      </c>
      <c r="P162" s="38" t="s">
        <v>589</v>
      </c>
      <c r="Q162" s="39" t="s">
        <v>31</v>
      </c>
      <c r="R162" s="49">
        <v>1</v>
      </c>
      <c r="S162" s="49"/>
      <c r="T162" s="49">
        <v>1</v>
      </c>
      <c r="U162" s="215"/>
      <c r="V162" s="47" t="s">
        <v>77</v>
      </c>
      <c r="W162" s="48" t="s">
        <v>588</v>
      </c>
      <c r="X162" s="37" t="s">
        <v>79</v>
      </c>
      <c r="Y162" s="38" t="s">
        <v>589</v>
      </c>
      <c r="Z162" s="39" t="s">
        <v>31</v>
      </c>
      <c r="AA162" s="49">
        <v>1</v>
      </c>
      <c r="AB162" s="228">
        <v>1</v>
      </c>
      <c r="AC162" s="50">
        <v>1</v>
      </c>
      <c r="AD162" s="228"/>
      <c r="AE162" s="228"/>
      <c r="AF162" s="228"/>
      <c r="AG162" s="228"/>
      <c r="AH162" s="228"/>
      <c r="AI162" s="228"/>
      <c r="AJ162" s="228">
        <f>SUM(I162*400+J162*100+K162)</f>
        <v>3065.8</v>
      </c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 t="s">
        <v>616</v>
      </c>
    </row>
    <row r="163" spans="1:46" s="44" customFormat="1" x14ac:dyDescent="0.5">
      <c r="A163" s="45"/>
      <c r="B163" s="66"/>
      <c r="C163" s="213" t="s">
        <v>1202</v>
      </c>
      <c r="D163" s="33" t="s">
        <v>13</v>
      </c>
      <c r="E163" s="32">
        <v>31513</v>
      </c>
      <c r="F163" s="32">
        <v>42</v>
      </c>
      <c r="G163" s="32">
        <v>66</v>
      </c>
      <c r="H163" s="32">
        <v>13</v>
      </c>
      <c r="I163" s="32" t="s">
        <v>25</v>
      </c>
      <c r="J163" s="32">
        <v>2</v>
      </c>
      <c r="K163" s="32">
        <v>16</v>
      </c>
      <c r="L163" s="32" t="s">
        <v>209</v>
      </c>
      <c r="M163" s="47" t="s">
        <v>77</v>
      </c>
      <c r="N163" s="48" t="s">
        <v>302</v>
      </c>
      <c r="O163" s="37" t="s">
        <v>79</v>
      </c>
      <c r="P163" s="38" t="s">
        <v>303</v>
      </c>
      <c r="Q163" s="39" t="s">
        <v>31</v>
      </c>
      <c r="R163" s="49">
        <v>1</v>
      </c>
      <c r="S163" s="49"/>
      <c r="T163" s="49">
        <v>1</v>
      </c>
      <c r="U163" s="215"/>
      <c r="V163" s="47" t="s">
        <v>77</v>
      </c>
      <c r="W163" s="48" t="s">
        <v>302</v>
      </c>
      <c r="X163" s="37" t="s">
        <v>79</v>
      </c>
      <c r="Y163" s="38" t="s">
        <v>303</v>
      </c>
      <c r="Z163" s="39" t="s">
        <v>31</v>
      </c>
      <c r="AA163" s="49">
        <v>1</v>
      </c>
      <c r="AB163" s="228">
        <v>1</v>
      </c>
      <c r="AC163" s="50">
        <v>1</v>
      </c>
      <c r="AD163" s="228"/>
      <c r="AE163" s="228"/>
      <c r="AF163" s="228"/>
      <c r="AG163" s="228">
        <f>SUM(J163*100+K163)</f>
        <v>216</v>
      </c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 t="s">
        <v>32</v>
      </c>
    </row>
    <row r="164" spans="1:46" s="44" customFormat="1" x14ac:dyDescent="0.5">
      <c r="A164" s="45"/>
      <c r="B164" s="66"/>
      <c r="C164" s="213" t="s">
        <v>1203</v>
      </c>
      <c r="D164" s="33" t="s">
        <v>13</v>
      </c>
      <c r="E164" s="46">
        <v>950</v>
      </c>
      <c r="F164" s="46">
        <v>1241</v>
      </c>
      <c r="G164" s="46">
        <v>4366</v>
      </c>
      <c r="H164" s="34"/>
      <c r="I164" s="32">
        <v>1</v>
      </c>
      <c r="J164" s="32">
        <v>2</v>
      </c>
      <c r="K164" s="32">
        <v>78</v>
      </c>
      <c r="L164" s="32" t="s">
        <v>278</v>
      </c>
      <c r="M164" s="47" t="s">
        <v>27</v>
      </c>
      <c r="N164" s="48" t="s">
        <v>617</v>
      </c>
      <c r="O164" s="37" t="s">
        <v>79</v>
      </c>
      <c r="P164" s="38"/>
      <c r="Q164" s="39"/>
      <c r="R164" s="49">
        <v>1</v>
      </c>
      <c r="S164" s="49"/>
      <c r="T164" s="49">
        <v>1</v>
      </c>
      <c r="U164" s="215"/>
      <c r="V164" s="53" t="s">
        <v>27</v>
      </c>
      <c r="W164" s="54" t="s">
        <v>617</v>
      </c>
      <c r="X164" s="37" t="s">
        <v>79</v>
      </c>
      <c r="Y164" s="38"/>
      <c r="Z164" s="39"/>
      <c r="AA164" s="228">
        <v>1</v>
      </c>
      <c r="AB164" s="228"/>
      <c r="AC164" s="50"/>
      <c r="AD164" s="228"/>
      <c r="AE164" s="228"/>
      <c r="AF164" s="228">
        <f>SUM(I164*400+J164*100+K164)</f>
        <v>678</v>
      </c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 t="s">
        <v>565</v>
      </c>
    </row>
    <row r="165" spans="1:46" s="44" customFormat="1" x14ac:dyDescent="0.5">
      <c r="A165" s="45"/>
      <c r="B165" s="66"/>
      <c r="C165" s="213" t="s">
        <v>1204</v>
      </c>
      <c r="D165" s="33" t="s">
        <v>13</v>
      </c>
      <c r="E165" s="32">
        <v>12696</v>
      </c>
      <c r="F165" s="32">
        <v>150</v>
      </c>
      <c r="G165" s="32">
        <v>9452</v>
      </c>
      <c r="H165" s="32"/>
      <c r="I165" s="32">
        <v>2</v>
      </c>
      <c r="J165" s="32" t="s">
        <v>25</v>
      </c>
      <c r="K165" s="32">
        <v>91.6</v>
      </c>
      <c r="L165" s="32" t="s">
        <v>278</v>
      </c>
      <c r="M165" s="47"/>
      <c r="N165" s="48"/>
      <c r="O165" s="37"/>
      <c r="P165" s="38"/>
      <c r="Q165" s="39"/>
      <c r="R165" s="49"/>
      <c r="S165" s="49"/>
      <c r="T165" s="49"/>
      <c r="U165" s="215">
        <v>1</v>
      </c>
      <c r="V165" s="53"/>
      <c r="W165" s="54"/>
      <c r="X165" s="37"/>
      <c r="Y165" s="38"/>
      <c r="Z165" s="39"/>
      <c r="AA165" s="228">
        <v>1</v>
      </c>
      <c r="AB165" s="228"/>
      <c r="AC165" s="50"/>
      <c r="AD165" s="228"/>
      <c r="AE165" s="228"/>
      <c r="AF165" s="228">
        <f>SUM(I165*400+K165)</f>
        <v>891.6</v>
      </c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 t="s">
        <v>542</v>
      </c>
    </row>
    <row r="166" spans="1:46" s="44" customFormat="1" x14ac:dyDescent="0.5">
      <c r="A166" s="45"/>
      <c r="B166" s="66"/>
      <c r="C166" s="213" t="s">
        <v>1205</v>
      </c>
      <c r="D166" s="33" t="s">
        <v>13</v>
      </c>
      <c r="E166" s="32">
        <v>12697</v>
      </c>
      <c r="F166" s="32">
        <v>151</v>
      </c>
      <c r="G166" s="32">
        <v>9453</v>
      </c>
      <c r="H166" s="32"/>
      <c r="I166" s="32">
        <v>1</v>
      </c>
      <c r="J166" s="32">
        <v>2</v>
      </c>
      <c r="K166" s="32">
        <v>78.099999999999994</v>
      </c>
      <c r="L166" s="32" t="s">
        <v>278</v>
      </c>
      <c r="M166" s="47"/>
      <c r="N166" s="48"/>
      <c r="O166" s="37"/>
      <c r="P166" s="38"/>
      <c r="Q166" s="39"/>
      <c r="R166" s="49"/>
      <c r="S166" s="49"/>
      <c r="T166" s="49"/>
      <c r="U166" s="215">
        <v>1</v>
      </c>
      <c r="V166" s="53"/>
      <c r="W166" s="54"/>
      <c r="X166" s="37"/>
      <c r="Y166" s="38"/>
      <c r="Z166" s="39"/>
      <c r="AA166" s="228">
        <v>1</v>
      </c>
      <c r="AB166" s="228"/>
      <c r="AC166" s="50"/>
      <c r="AD166" s="228"/>
      <c r="AE166" s="228"/>
      <c r="AF166" s="228">
        <f>SUM(I166*400+J166*100+K166)</f>
        <v>678.1</v>
      </c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 t="s">
        <v>542</v>
      </c>
    </row>
    <row r="167" spans="1:46" s="44" customFormat="1" x14ac:dyDescent="0.5">
      <c r="A167" s="45"/>
      <c r="B167" s="66"/>
      <c r="C167" s="213" t="s">
        <v>1206</v>
      </c>
      <c r="D167" s="33" t="s">
        <v>13</v>
      </c>
      <c r="E167" s="32">
        <v>12695</v>
      </c>
      <c r="F167" s="32">
        <v>149</v>
      </c>
      <c r="G167" s="32">
        <v>9415</v>
      </c>
      <c r="H167" s="32"/>
      <c r="I167" s="32">
        <v>2</v>
      </c>
      <c r="J167" s="32">
        <v>1</v>
      </c>
      <c r="K167" s="32">
        <v>61.7</v>
      </c>
      <c r="L167" s="32" t="s">
        <v>278</v>
      </c>
      <c r="M167" s="47"/>
      <c r="N167" s="48"/>
      <c r="O167" s="37"/>
      <c r="P167" s="38"/>
      <c r="Q167" s="39"/>
      <c r="R167" s="49"/>
      <c r="S167" s="49"/>
      <c r="T167" s="49"/>
      <c r="U167" s="215">
        <v>1</v>
      </c>
      <c r="V167" s="53"/>
      <c r="W167" s="54"/>
      <c r="X167" s="37"/>
      <c r="Y167" s="38"/>
      <c r="Z167" s="39"/>
      <c r="AA167" s="228">
        <v>1</v>
      </c>
      <c r="AB167" s="228"/>
      <c r="AC167" s="50"/>
      <c r="AD167" s="228"/>
      <c r="AE167" s="228"/>
      <c r="AF167" s="228">
        <f>SUM(I167*400+J167*100+K167)</f>
        <v>961.7</v>
      </c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 t="s">
        <v>565</v>
      </c>
    </row>
    <row r="168" spans="1:46" s="44" customFormat="1" x14ac:dyDescent="0.5">
      <c r="A168" s="45"/>
      <c r="B168" s="66"/>
      <c r="C168" s="213" t="s">
        <v>1207</v>
      </c>
      <c r="D168" s="33" t="s">
        <v>13</v>
      </c>
      <c r="E168" s="32">
        <v>12694</v>
      </c>
      <c r="F168" s="32">
        <v>148</v>
      </c>
      <c r="G168" s="32">
        <v>9450</v>
      </c>
      <c r="H168" s="32"/>
      <c r="I168" s="32">
        <v>2</v>
      </c>
      <c r="J168" s="32">
        <v>1</v>
      </c>
      <c r="K168" s="32">
        <v>97.2</v>
      </c>
      <c r="L168" s="32" t="s">
        <v>278</v>
      </c>
      <c r="M168" s="47"/>
      <c r="N168" s="48"/>
      <c r="O168" s="37"/>
      <c r="P168" s="38"/>
      <c r="Q168" s="39"/>
      <c r="R168" s="49"/>
      <c r="S168" s="49"/>
      <c r="T168" s="49"/>
      <c r="U168" s="215">
        <v>1</v>
      </c>
      <c r="V168" s="53"/>
      <c r="W168" s="54"/>
      <c r="X168" s="37"/>
      <c r="Y168" s="38"/>
      <c r="Z168" s="39"/>
      <c r="AA168" s="228">
        <v>1</v>
      </c>
      <c r="AB168" s="228"/>
      <c r="AC168" s="50"/>
      <c r="AD168" s="228"/>
      <c r="AE168" s="228"/>
      <c r="AF168" s="228">
        <f>SUM(I168*400+J168*100+K168)</f>
        <v>997.2</v>
      </c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 t="s">
        <v>565</v>
      </c>
    </row>
    <row r="169" spans="1:46" s="44" customFormat="1" x14ac:dyDescent="0.5">
      <c r="A169" s="45"/>
      <c r="B169" s="66"/>
      <c r="C169" s="213" t="s">
        <v>1208</v>
      </c>
      <c r="D169" s="33" t="s">
        <v>13</v>
      </c>
      <c r="E169" s="46">
        <v>42157</v>
      </c>
      <c r="F169" s="46">
        <v>52</v>
      </c>
      <c r="G169" s="46">
        <v>75</v>
      </c>
      <c r="H169" s="34"/>
      <c r="I169" s="32">
        <v>1</v>
      </c>
      <c r="J169" s="32" t="s">
        <v>25</v>
      </c>
      <c r="K169" s="32">
        <v>67</v>
      </c>
      <c r="L169" s="32" t="s">
        <v>297</v>
      </c>
      <c r="M169" s="47" t="s">
        <v>77</v>
      </c>
      <c r="N169" s="48" t="s">
        <v>618</v>
      </c>
      <c r="O169" s="37" t="s">
        <v>619</v>
      </c>
      <c r="P169" s="38"/>
      <c r="Q169" s="39"/>
      <c r="R169" s="49">
        <v>1</v>
      </c>
      <c r="S169" s="49"/>
      <c r="T169" s="49">
        <v>1</v>
      </c>
      <c r="U169" s="215"/>
      <c r="V169" s="47" t="s">
        <v>77</v>
      </c>
      <c r="W169" s="48" t="s">
        <v>618</v>
      </c>
      <c r="X169" s="37" t="s">
        <v>619</v>
      </c>
      <c r="Y169" s="38"/>
      <c r="Z169" s="39"/>
      <c r="AA169" s="49">
        <v>1</v>
      </c>
      <c r="AB169" s="228"/>
      <c r="AC169" s="50"/>
      <c r="AD169" s="228"/>
      <c r="AE169" s="228"/>
      <c r="AF169" s="228">
        <f>SUM(I169*400+K169)</f>
        <v>467</v>
      </c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 t="s">
        <v>533</v>
      </c>
    </row>
    <row r="170" spans="1:46" s="44" customFormat="1" x14ac:dyDescent="0.5">
      <c r="A170" s="45"/>
      <c r="B170" s="66"/>
      <c r="C170" s="213" t="s">
        <v>1209</v>
      </c>
      <c r="D170" s="33" t="s">
        <v>13</v>
      </c>
      <c r="E170" s="46">
        <v>5651</v>
      </c>
      <c r="F170" s="46">
        <v>5</v>
      </c>
      <c r="G170" s="46">
        <v>5858</v>
      </c>
      <c r="H170" s="34">
        <v>9</v>
      </c>
      <c r="I170" s="32" t="s">
        <v>25</v>
      </c>
      <c r="J170" s="32">
        <v>2</v>
      </c>
      <c r="K170" s="32">
        <v>70</v>
      </c>
      <c r="L170" s="32" t="s">
        <v>297</v>
      </c>
      <c r="M170" s="47" t="s">
        <v>620</v>
      </c>
      <c r="N170" s="48" t="s">
        <v>621</v>
      </c>
      <c r="O170" s="37" t="s">
        <v>79</v>
      </c>
      <c r="P170" s="38" t="s">
        <v>622</v>
      </c>
      <c r="Q170" s="39" t="s">
        <v>31</v>
      </c>
      <c r="R170" s="49">
        <v>1</v>
      </c>
      <c r="S170" s="49"/>
      <c r="T170" s="49">
        <v>1</v>
      </c>
      <c r="U170" s="215"/>
      <c r="V170" s="47" t="s">
        <v>620</v>
      </c>
      <c r="W170" s="48" t="s">
        <v>621</v>
      </c>
      <c r="X170" s="37" t="s">
        <v>79</v>
      </c>
      <c r="Y170" s="38" t="s">
        <v>622</v>
      </c>
      <c r="Z170" s="39" t="s">
        <v>31</v>
      </c>
      <c r="AA170" s="49">
        <v>1</v>
      </c>
      <c r="AB170" s="228"/>
      <c r="AC170" s="50"/>
      <c r="AD170" s="228"/>
      <c r="AE170" s="228"/>
      <c r="AF170" s="228">
        <f>SUM(J170*100+K170)</f>
        <v>270</v>
      </c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 t="s">
        <v>623</v>
      </c>
    </row>
    <row r="171" spans="1:46" s="44" customFormat="1" x14ac:dyDescent="0.5">
      <c r="A171" s="45"/>
      <c r="B171" s="66"/>
      <c r="C171" s="213" t="s">
        <v>1210</v>
      </c>
      <c r="D171" s="33" t="s">
        <v>13</v>
      </c>
      <c r="E171" s="46">
        <v>42028</v>
      </c>
      <c r="F171" s="46">
        <v>53</v>
      </c>
      <c r="G171" s="46">
        <v>76</v>
      </c>
      <c r="H171" s="34">
        <v>4</v>
      </c>
      <c r="I171" s="32">
        <v>1</v>
      </c>
      <c r="J171" s="32" t="s">
        <v>25</v>
      </c>
      <c r="K171" s="32">
        <v>12</v>
      </c>
      <c r="L171" s="32" t="s">
        <v>297</v>
      </c>
      <c r="M171" s="47" t="s">
        <v>27</v>
      </c>
      <c r="N171" s="48" t="s">
        <v>554</v>
      </c>
      <c r="O171" s="37" t="s">
        <v>555</v>
      </c>
      <c r="P171" s="38" t="s">
        <v>556</v>
      </c>
      <c r="Q171" s="39" t="s">
        <v>31</v>
      </c>
      <c r="R171" s="49">
        <v>1</v>
      </c>
      <c r="S171" s="49"/>
      <c r="T171" s="49">
        <v>1</v>
      </c>
      <c r="U171" s="215"/>
      <c r="V171" s="47" t="s">
        <v>27</v>
      </c>
      <c r="W171" s="48" t="s">
        <v>554</v>
      </c>
      <c r="X171" s="37" t="s">
        <v>555</v>
      </c>
      <c r="Y171" s="38" t="s">
        <v>556</v>
      </c>
      <c r="Z171" s="39" t="s">
        <v>31</v>
      </c>
      <c r="AA171" s="49">
        <v>1</v>
      </c>
      <c r="AB171" s="228">
        <v>1</v>
      </c>
      <c r="AC171" s="50">
        <v>2</v>
      </c>
      <c r="AD171" s="228"/>
      <c r="AE171" s="228"/>
      <c r="AF171" s="228"/>
      <c r="AG171" s="228"/>
      <c r="AH171" s="228"/>
      <c r="AI171" s="228"/>
      <c r="AJ171" s="228">
        <f>SUM(I171*400+K171)</f>
        <v>412</v>
      </c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 t="s">
        <v>333</v>
      </c>
    </row>
    <row r="172" spans="1:46" s="44" customFormat="1" x14ac:dyDescent="0.5">
      <c r="A172" s="45"/>
      <c r="B172" s="66"/>
      <c r="C172" s="213" t="s">
        <v>1211</v>
      </c>
      <c r="D172" s="33" t="s">
        <v>13</v>
      </c>
      <c r="E172" s="32">
        <v>42027</v>
      </c>
      <c r="F172" s="32">
        <v>54</v>
      </c>
      <c r="G172" s="32">
        <v>77</v>
      </c>
      <c r="H172" s="32"/>
      <c r="I172" s="32" t="s">
        <v>25</v>
      </c>
      <c r="J172" s="32">
        <v>1</v>
      </c>
      <c r="K172" s="32">
        <v>90</v>
      </c>
      <c r="L172" s="32" t="s">
        <v>297</v>
      </c>
      <c r="M172" s="47" t="s">
        <v>77</v>
      </c>
      <c r="N172" s="48" t="s">
        <v>618</v>
      </c>
      <c r="O172" s="37" t="s">
        <v>619</v>
      </c>
      <c r="P172" s="38"/>
      <c r="Q172" s="39"/>
      <c r="R172" s="49">
        <v>1</v>
      </c>
      <c r="S172" s="49"/>
      <c r="T172" s="49">
        <v>1</v>
      </c>
      <c r="U172" s="215"/>
      <c r="V172" s="47" t="s">
        <v>77</v>
      </c>
      <c r="W172" s="48" t="s">
        <v>618</v>
      </c>
      <c r="X172" s="37" t="s">
        <v>619</v>
      </c>
      <c r="Y172" s="38"/>
      <c r="Z172" s="39"/>
      <c r="AA172" s="49">
        <v>1</v>
      </c>
      <c r="AB172" s="228"/>
      <c r="AC172" s="50"/>
      <c r="AD172" s="228"/>
      <c r="AE172" s="228"/>
      <c r="AF172" s="228">
        <f>SUM(J172*100+K172)</f>
        <v>190</v>
      </c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 t="s">
        <v>623</v>
      </c>
    </row>
    <row r="173" spans="1:46" s="44" customFormat="1" x14ac:dyDescent="0.5">
      <c r="A173" s="45"/>
      <c r="B173" s="66"/>
      <c r="C173" s="213" t="s">
        <v>1212</v>
      </c>
      <c r="D173" s="71" t="s">
        <v>13</v>
      </c>
      <c r="E173" s="46">
        <v>42026</v>
      </c>
      <c r="F173" s="46">
        <v>55</v>
      </c>
      <c r="G173" s="46">
        <v>79</v>
      </c>
      <c r="H173" s="46">
        <v>4</v>
      </c>
      <c r="I173" s="45" t="s">
        <v>25</v>
      </c>
      <c r="J173" s="45">
        <v>2</v>
      </c>
      <c r="K173" s="45">
        <v>91</v>
      </c>
      <c r="L173" s="45" t="s">
        <v>297</v>
      </c>
      <c r="M173" s="98" t="s">
        <v>27</v>
      </c>
      <c r="N173" s="98" t="s">
        <v>554</v>
      </c>
      <c r="O173" s="99" t="s">
        <v>555</v>
      </c>
      <c r="P173" s="100" t="s">
        <v>556</v>
      </c>
      <c r="Q173" s="100" t="s">
        <v>31</v>
      </c>
      <c r="R173" s="49">
        <v>1</v>
      </c>
      <c r="S173" s="49"/>
      <c r="T173" s="49">
        <v>1</v>
      </c>
      <c r="U173" s="49"/>
      <c r="V173" s="98" t="s">
        <v>27</v>
      </c>
      <c r="W173" s="98" t="s">
        <v>554</v>
      </c>
      <c r="X173" s="99" t="s">
        <v>555</v>
      </c>
      <c r="Y173" s="100" t="s">
        <v>556</v>
      </c>
      <c r="Z173" s="100" t="s">
        <v>31</v>
      </c>
      <c r="AA173" s="49">
        <v>1</v>
      </c>
      <c r="AB173" s="75"/>
      <c r="AC173" s="50"/>
      <c r="AD173" s="75"/>
      <c r="AE173" s="75"/>
      <c r="AF173" s="75">
        <f>SUM(J173*100+K173)</f>
        <v>291</v>
      </c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 t="s">
        <v>533</v>
      </c>
    </row>
    <row r="174" spans="1:46" s="44" customFormat="1" x14ac:dyDescent="0.5">
      <c r="A174" s="45"/>
      <c r="B174" s="66"/>
      <c r="C174" s="213" t="s">
        <v>1213</v>
      </c>
      <c r="D174" s="33" t="s">
        <v>13</v>
      </c>
      <c r="E174" s="34">
        <v>9501</v>
      </c>
      <c r="F174" s="34">
        <v>88</v>
      </c>
      <c r="G174" s="34">
        <v>8046</v>
      </c>
      <c r="H174" s="34"/>
      <c r="I174" s="32">
        <v>2</v>
      </c>
      <c r="J174" s="32" t="s">
        <v>25</v>
      </c>
      <c r="K174" s="32" t="s">
        <v>25</v>
      </c>
      <c r="L174" s="32" t="s">
        <v>297</v>
      </c>
      <c r="M174" s="35" t="s">
        <v>27</v>
      </c>
      <c r="N174" s="36" t="s">
        <v>408</v>
      </c>
      <c r="O174" s="37" t="s">
        <v>624</v>
      </c>
      <c r="P174" s="38"/>
      <c r="Q174" s="39"/>
      <c r="R174" s="40">
        <v>1</v>
      </c>
      <c r="S174" s="40"/>
      <c r="T174" s="40">
        <v>1</v>
      </c>
      <c r="U174" s="41"/>
      <c r="V174" s="35" t="s">
        <v>27</v>
      </c>
      <c r="W174" s="36" t="s">
        <v>408</v>
      </c>
      <c r="X174" s="37" t="s">
        <v>624</v>
      </c>
      <c r="Y174" s="38"/>
      <c r="Z174" s="39"/>
      <c r="AA174" s="40">
        <v>1</v>
      </c>
      <c r="AB174" s="228"/>
      <c r="AC174" s="43"/>
      <c r="AD174" s="228"/>
      <c r="AE174" s="228"/>
      <c r="AF174" s="228">
        <f>SUM(I174*400)</f>
        <v>800</v>
      </c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 t="s">
        <v>532</v>
      </c>
    </row>
    <row r="175" spans="1:46" s="44" customFormat="1" x14ac:dyDescent="0.5">
      <c r="A175" s="45"/>
      <c r="B175" s="66"/>
      <c r="C175" s="213" t="s">
        <v>1214</v>
      </c>
      <c r="D175" s="33" t="s">
        <v>13</v>
      </c>
      <c r="E175" s="46">
        <v>42025</v>
      </c>
      <c r="F175" s="46">
        <v>56</v>
      </c>
      <c r="G175" s="46">
        <v>78</v>
      </c>
      <c r="H175" s="34"/>
      <c r="I175" s="32">
        <v>4</v>
      </c>
      <c r="J175" s="32">
        <v>1</v>
      </c>
      <c r="K175" s="32">
        <v>83.6</v>
      </c>
      <c r="L175" s="32" t="s">
        <v>297</v>
      </c>
      <c r="M175" s="47" t="s">
        <v>27</v>
      </c>
      <c r="N175" s="48" t="s">
        <v>408</v>
      </c>
      <c r="O175" s="37" t="s">
        <v>624</v>
      </c>
      <c r="P175" s="38"/>
      <c r="Q175" s="39"/>
      <c r="R175" s="49">
        <v>1</v>
      </c>
      <c r="S175" s="49"/>
      <c r="T175" s="49">
        <v>1</v>
      </c>
      <c r="U175" s="215"/>
      <c r="V175" s="47" t="s">
        <v>27</v>
      </c>
      <c r="W175" s="48" t="s">
        <v>408</v>
      </c>
      <c r="X175" s="37" t="s">
        <v>624</v>
      </c>
      <c r="Y175" s="38"/>
      <c r="Z175" s="39"/>
      <c r="AA175" s="49">
        <v>1</v>
      </c>
      <c r="AB175" s="228"/>
      <c r="AC175" s="50"/>
      <c r="AD175" s="228"/>
      <c r="AE175" s="228"/>
      <c r="AF175" s="228">
        <f>SUM(I175*400+J175*100+K175)</f>
        <v>1783.6</v>
      </c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 t="s">
        <v>565</v>
      </c>
    </row>
    <row r="176" spans="1:46" s="44" customFormat="1" x14ac:dyDescent="0.5">
      <c r="A176" s="45"/>
      <c r="B176" s="66"/>
      <c r="C176" s="213" t="s">
        <v>1215</v>
      </c>
      <c r="D176" s="33" t="s">
        <v>13</v>
      </c>
      <c r="E176" s="46">
        <v>9500</v>
      </c>
      <c r="F176" s="46">
        <v>87</v>
      </c>
      <c r="G176" s="46">
        <v>8045</v>
      </c>
      <c r="H176" s="34">
        <v>15</v>
      </c>
      <c r="I176" s="32">
        <v>6</v>
      </c>
      <c r="J176" s="32">
        <v>1</v>
      </c>
      <c r="K176" s="32">
        <v>83.5</v>
      </c>
      <c r="L176" s="32" t="s">
        <v>297</v>
      </c>
      <c r="M176" s="47" t="s">
        <v>77</v>
      </c>
      <c r="N176" s="48" t="s">
        <v>625</v>
      </c>
      <c r="O176" s="37" t="s">
        <v>626</v>
      </c>
      <c r="P176" s="38" t="s">
        <v>627</v>
      </c>
      <c r="Q176" s="39" t="s">
        <v>31</v>
      </c>
      <c r="R176" s="49">
        <v>1</v>
      </c>
      <c r="S176" s="49"/>
      <c r="T176" s="49">
        <v>1</v>
      </c>
      <c r="U176" s="215"/>
      <c r="V176" s="47" t="s">
        <v>77</v>
      </c>
      <c r="W176" s="48" t="s">
        <v>625</v>
      </c>
      <c r="X176" s="37" t="s">
        <v>626</v>
      </c>
      <c r="Y176" s="38" t="s">
        <v>627</v>
      </c>
      <c r="Z176" s="39" t="s">
        <v>31</v>
      </c>
      <c r="AA176" s="49">
        <v>1</v>
      </c>
      <c r="AB176" s="228"/>
      <c r="AC176" s="50"/>
      <c r="AD176" s="228"/>
      <c r="AE176" s="228"/>
      <c r="AF176" s="228">
        <f>SUM(I176*400+J176*100+K176)</f>
        <v>2583.5</v>
      </c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 t="s">
        <v>533</v>
      </c>
    </row>
    <row r="177" spans="1:49" s="44" customFormat="1" x14ac:dyDescent="0.5">
      <c r="A177" s="45"/>
      <c r="B177" s="66"/>
      <c r="C177" s="250" t="s">
        <v>1216</v>
      </c>
      <c r="D177" s="71" t="s">
        <v>13</v>
      </c>
      <c r="E177" s="45">
        <v>1458</v>
      </c>
      <c r="F177" s="45">
        <v>878</v>
      </c>
      <c r="G177" s="45">
        <v>4242</v>
      </c>
      <c r="H177" s="45">
        <v>13</v>
      </c>
      <c r="I177" s="45">
        <v>46</v>
      </c>
      <c r="J177" s="45">
        <v>2</v>
      </c>
      <c r="K177" s="45">
        <v>36.200000000000003</v>
      </c>
      <c r="L177" s="45" t="s">
        <v>278</v>
      </c>
      <c r="M177" s="297" t="s">
        <v>304</v>
      </c>
      <c r="N177" s="298"/>
      <c r="O177" s="299"/>
      <c r="P177" s="73" t="s">
        <v>305</v>
      </c>
      <c r="Q177" s="74" t="s">
        <v>31</v>
      </c>
      <c r="R177" s="49">
        <v>1</v>
      </c>
      <c r="S177" s="49"/>
      <c r="T177" s="49">
        <v>1</v>
      </c>
      <c r="U177" s="215"/>
      <c r="V177" s="297" t="s">
        <v>304</v>
      </c>
      <c r="W177" s="298"/>
      <c r="X177" s="299"/>
      <c r="Y177" s="73" t="s">
        <v>305</v>
      </c>
      <c r="Z177" s="74" t="s">
        <v>31</v>
      </c>
      <c r="AA177" s="49">
        <v>1</v>
      </c>
      <c r="AB177" s="75">
        <v>1</v>
      </c>
      <c r="AC177" s="50">
        <v>9</v>
      </c>
      <c r="AD177" s="75"/>
      <c r="AE177" s="75"/>
      <c r="AF177" s="75"/>
      <c r="AG177" s="75"/>
      <c r="AH177" s="75"/>
      <c r="AI177" s="75"/>
      <c r="AJ177" s="75">
        <f>SUM(I177*400+J177*100+K177)</f>
        <v>18636.2</v>
      </c>
      <c r="AK177" s="75"/>
      <c r="AL177" s="75"/>
      <c r="AM177" s="75"/>
      <c r="AN177" s="75"/>
      <c r="AO177" s="75"/>
      <c r="AP177" s="75"/>
      <c r="AQ177" s="75"/>
      <c r="AR177" s="75"/>
      <c r="AS177" s="75"/>
      <c r="AT177" s="75" t="s">
        <v>306</v>
      </c>
    </row>
    <row r="178" spans="1:49" s="44" customFormat="1" ht="27.75" x14ac:dyDescent="0.65">
      <c r="A178" s="45"/>
      <c r="B178" s="66"/>
      <c r="C178" s="10"/>
      <c r="D178" s="10"/>
      <c r="E178" s="108"/>
      <c r="F178" s="108"/>
      <c r="G178" s="108"/>
      <c r="H178" s="108"/>
      <c r="I178" s="9"/>
      <c r="J178" s="9"/>
      <c r="K178" s="9"/>
      <c r="L178" s="9"/>
      <c r="M178" s="16"/>
      <c r="N178" s="16"/>
      <c r="O178" s="11"/>
      <c r="P178" s="12"/>
      <c r="Q178" s="12"/>
      <c r="R178" s="13"/>
      <c r="S178" s="13"/>
      <c r="T178" s="13"/>
      <c r="U178" s="13"/>
      <c r="V178" s="16"/>
      <c r="W178" s="16"/>
      <c r="X178" s="11"/>
      <c r="Y178" s="12"/>
      <c r="Z178" s="12"/>
      <c r="AA178" s="13"/>
      <c r="AB178" s="14"/>
      <c r="AC178" s="15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274" t="s">
        <v>1102</v>
      </c>
      <c r="AT178" s="274"/>
      <c r="AU178" s="274"/>
    </row>
    <row r="179" spans="1:49" s="44" customFormat="1" ht="27.75" x14ac:dyDescent="0.65">
      <c r="A179" s="45"/>
      <c r="B179" s="66"/>
      <c r="C179" s="275" t="s">
        <v>1290</v>
      </c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5"/>
      <c r="AI179" s="275"/>
      <c r="AJ179" s="275"/>
      <c r="AK179" s="275"/>
      <c r="AL179" s="275"/>
      <c r="AM179" s="275"/>
      <c r="AN179" s="275"/>
      <c r="AO179" s="275"/>
      <c r="AP179" s="275"/>
      <c r="AQ179" s="275"/>
      <c r="AR179" s="275"/>
      <c r="AS179" s="275"/>
      <c r="AT179" s="275"/>
      <c r="AU179" s="107"/>
    </row>
    <row r="180" spans="1:49" s="44" customFormat="1" ht="27.75" x14ac:dyDescent="0.5">
      <c r="A180" s="45"/>
      <c r="B180" s="66"/>
      <c r="C180" s="276" t="s">
        <v>1069</v>
      </c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276"/>
      <c r="AD180" s="276"/>
      <c r="AE180" s="276"/>
      <c r="AF180" s="276"/>
      <c r="AG180" s="276"/>
      <c r="AH180" s="276"/>
      <c r="AI180" s="276"/>
      <c r="AJ180" s="276"/>
      <c r="AK180" s="276"/>
      <c r="AL180" s="276"/>
      <c r="AM180" s="276"/>
      <c r="AN180" s="276"/>
      <c r="AO180" s="276"/>
      <c r="AP180" s="276"/>
      <c r="AQ180" s="276"/>
      <c r="AR180" s="276"/>
      <c r="AS180" s="276"/>
      <c r="AT180" s="276"/>
      <c r="AU180" s="276"/>
    </row>
    <row r="181" spans="1:49" s="44" customFormat="1" ht="27.75" x14ac:dyDescent="0.65">
      <c r="A181" s="45"/>
      <c r="B181" s="66"/>
      <c r="C181" s="275" t="s">
        <v>1070</v>
      </c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  <c r="AK181" s="275"/>
      <c r="AL181" s="275"/>
      <c r="AM181" s="275"/>
      <c r="AN181" s="275"/>
      <c r="AO181" s="275"/>
      <c r="AP181" s="275"/>
      <c r="AQ181" s="275"/>
      <c r="AR181" s="275"/>
      <c r="AS181" s="275"/>
      <c r="AT181" s="275"/>
      <c r="AU181" s="275"/>
    </row>
    <row r="182" spans="1:49" s="44" customFormat="1" x14ac:dyDescent="0.5">
      <c r="A182" s="45"/>
      <c r="B182" s="66"/>
      <c r="C182" s="271" t="s">
        <v>1089</v>
      </c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2"/>
      <c r="AH182" s="272"/>
      <c r="AI182" s="272"/>
      <c r="AJ182" s="273"/>
      <c r="AK182" s="264" t="s">
        <v>1101</v>
      </c>
      <c r="AL182" s="264"/>
      <c r="AM182" s="264"/>
      <c r="AN182" s="264"/>
      <c r="AO182" s="264"/>
      <c r="AP182" s="264"/>
      <c r="AQ182" s="264"/>
      <c r="AR182" s="264"/>
      <c r="AS182" s="264"/>
      <c r="AT182" s="264"/>
      <c r="AU182" s="111"/>
    </row>
    <row r="183" spans="1:49" s="44" customFormat="1" x14ac:dyDescent="0.5">
      <c r="A183" s="45"/>
      <c r="B183" s="66"/>
      <c r="C183" s="17"/>
      <c r="D183" s="92"/>
      <c r="E183" s="96" t="s">
        <v>1073</v>
      </c>
      <c r="F183" s="277" t="s">
        <v>0</v>
      </c>
      <c r="G183" s="289" t="s">
        <v>1</v>
      </c>
      <c r="H183" s="86"/>
      <c r="I183" s="292" t="s">
        <v>18</v>
      </c>
      <c r="J183" s="292"/>
      <c r="K183" s="293"/>
      <c r="L183" s="277" t="s">
        <v>2</v>
      </c>
      <c r="M183" s="279" t="s">
        <v>5</v>
      </c>
      <c r="N183" s="280"/>
      <c r="O183" s="281"/>
      <c r="P183" s="285" t="s">
        <v>3</v>
      </c>
      <c r="Q183" s="286"/>
      <c r="R183" s="265" t="s">
        <v>4</v>
      </c>
      <c r="S183" s="266"/>
      <c r="T183" s="266"/>
      <c r="U183" s="267"/>
      <c r="V183" s="279" t="s">
        <v>5</v>
      </c>
      <c r="W183" s="280"/>
      <c r="X183" s="281"/>
      <c r="Y183" s="279" t="s">
        <v>6</v>
      </c>
      <c r="Z183" s="281"/>
      <c r="AA183" s="83" t="s">
        <v>7</v>
      </c>
      <c r="AB183" s="261" t="s">
        <v>8</v>
      </c>
      <c r="AC183" s="18" t="s">
        <v>9</v>
      </c>
      <c r="AD183" s="261" t="s">
        <v>10</v>
      </c>
      <c r="AE183" s="261" t="s">
        <v>11</v>
      </c>
      <c r="AF183" s="265" t="s">
        <v>1088</v>
      </c>
      <c r="AG183" s="266"/>
      <c r="AH183" s="266"/>
      <c r="AI183" s="266"/>
      <c r="AJ183" s="267"/>
      <c r="AK183" s="268" t="s">
        <v>1071</v>
      </c>
      <c r="AL183" s="92"/>
      <c r="AM183" s="92"/>
      <c r="AN183" s="64"/>
      <c r="AO183" s="279" t="s">
        <v>1088</v>
      </c>
      <c r="AP183" s="266"/>
      <c r="AQ183" s="266"/>
      <c r="AR183" s="266"/>
      <c r="AS183" s="267"/>
      <c r="AT183" s="261" t="s">
        <v>1100</v>
      </c>
      <c r="AU183" s="111"/>
    </row>
    <row r="184" spans="1:49" s="44" customFormat="1" x14ac:dyDescent="0.5">
      <c r="A184" s="45"/>
      <c r="B184" s="66"/>
      <c r="C184" s="20"/>
      <c r="D184" s="21" t="s">
        <v>1072</v>
      </c>
      <c r="E184" s="97" t="s">
        <v>1074</v>
      </c>
      <c r="F184" s="278"/>
      <c r="G184" s="290"/>
      <c r="H184" s="87" t="s">
        <v>1075</v>
      </c>
      <c r="I184" s="22"/>
      <c r="J184" s="22"/>
      <c r="K184" s="23"/>
      <c r="L184" s="278"/>
      <c r="M184" s="282"/>
      <c r="N184" s="283"/>
      <c r="O184" s="284"/>
      <c r="P184" s="287"/>
      <c r="Q184" s="288"/>
      <c r="R184" s="81"/>
      <c r="S184" s="82"/>
      <c r="T184" s="82"/>
      <c r="U184" s="82"/>
      <c r="V184" s="282"/>
      <c r="W184" s="283"/>
      <c r="X184" s="284"/>
      <c r="Y184" s="282"/>
      <c r="Z184" s="284"/>
      <c r="AA184" s="84"/>
      <c r="AB184" s="262"/>
      <c r="AC184" s="18"/>
      <c r="AD184" s="262"/>
      <c r="AE184" s="262"/>
      <c r="AF184" s="83"/>
      <c r="AG184" s="261" t="s">
        <v>1079</v>
      </c>
      <c r="AH184" s="261" t="s">
        <v>1080</v>
      </c>
      <c r="AI184" s="89"/>
      <c r="AJ184" s="83" t="s">
        <v>1086</v>
      </c>
      <c r="AK184" s="269"/>
      <c r="AL184" s="93"/>
      <c r="AM184" s="93" t="s">
        <v>1072</v>
      </c>
      <c r="AN184" s="26" t="s">
        <v>1094</v>
      </c>
      <c r="AO184" s="83"/>
      <c r="AP184" s="281" t="s">
        <v>1079</v>
      </c>
      <c r="AQ184" s="261" t="s">
        <v>1080</v>
      </c>
      <c r="AR184" s="89"/>
      <c r="AS184" s="83" t="s">
        <v>1097</v>
      </c>
      <c r="AT184" s="262"/>
      <c r="AU184" s="111"/>
    </row>
    <row r="185" spans="1:49" s="44" customFormat="1" x14ac:dyDescent="0.5">
      <c r="A185" s="45"/>
      <c r="B185" s="66"/>
      <c r="C185" s="20" t="s">
        <v>1071</v>
      </c>
      <c r="D185" s="93" t="s">
        <v>22</v>
      </c>
      <c r="E185" s="97" t="s">
        <v>861</v>
      </c>
      <c r="F185" s="278"/>
      <c r="G185" s="290"/>
      <c r="H185" s="24" t="s">
        <v>1076</v>
      </c>
      <c r="I185" s="97" t="s">
        <v>19</v>
      </c>
      <c r="J185" s="86" t="s">
        <v>20</v>
      </c>
      <c r="K185" s="91" t="s">
        <v>21</v>
      </c>
      <c r="L185" s="278"/>
      <c r="M185" s="282"/>
      <c r="N185" s="283"/>
      <c r="O185" s="284"/>
      <c r="P185" s="287"/>
      <c r="Q185" s="288"/>
      <c r="R185" s="83" t="s">
        <v>13</v>
      </c>
      <c r="S185" s="83" t="s">
        <v>14</v>
      </c>
      <c r="T185" s="83" t="s">
        <v>17</v>
      </c>
      <c r="U185" s="88" t="s">
        <v>15</v>
      </c>
      <c r="V185" s="282"/>
      <c r="W185" s="283"/>
      <c r="X185" s="284"/>
      <c r="Y185" s="282"/>
      <c r="Z185" s="284"/>
      <c r="AA185" s="84" t="s">
        <v>22</v>
      </c>
      <c r="AB185" s="262"/>
      <c r="AC185" s="25" t="s">
        <v>16</v>
      </c>
      <c r="AD185" s="262"/>
      <c r="AE185" s="262"/>
      <c r="AF185" s="84" t="s">
        <v>1078</v>
      </c>
      <c r="AG185" s="262"/>
      <c r="AH185" s="262"/>
      <c r="AI185" s="89" t="s">
        <v>1081</v>
      </c>
      <c r="AJ185" s="84" t="s">
        <v>1085</v>
      </c>
      <c r="AK185" s="269"/>
      <c r="AL185" s="93" t="s">
        <v>1090</v>
      </c>
      <c r="AM185" s="93" t="s">
        <v>1091</v>
      </c>
      <c r="AN185" s="26" t="s">
        <v>1095</v>
      </c>
      <c r="AO185" s="84" t="s">
        <v>1078</v>
      </c>
      <c r="AP185" s="284"/>
      <c r="AQ185" s="262"/>
      <c r="AR185" s="89" t="s">
        <v>1081</v>
      </c>
      <c r="AS185" s="84" t="s">
        <v>1098</v>
      </c>
      <c r="AT185" s="262"/>
      <c r="AU185" s="111"/>
    </row>
    <row r="186" spans="1:49" s="44" customFormat="1" x14ac:dyDescent="0.5">
      <c r="A186" s="45"/>
      <c r="B186" s="66"/>
      <c r="C186" s="20"/>
      <c r="D186" s="93"/>
      <c r="E186" s="97"/>
      <c r="F186" s="87"/>
      <c r="G186" s="97"/>
      <c r="H186" s="87" t="s">
        <v>1077</v>
      </c>
      <c r="I186" s="97"/>
      <c r="J186" s="87"/>
      <c r="K186" s="97"/>
      <c r="L186" s="97"/>
      <c r="M186" s="89"/>
      <c r="N186" s="89"/>
      <c r="O186" s="89"/>
      <c r="P186" s="97"/>
      <c r="Q186" s="97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27"/>
      <c r="AD186" s="89"/>
      <c r="AE186" s="89"/>
      <c r="AF186" s="84" t="s">
        <v>1082</v>
      </c>
      <c r="AG186" s="262"/>
      <c r="AH186" s="262"/>
      <c r="AI186" s="89" t="s">
        <v>1084</v>
      </c>
      <c r="AJ186" s="84" t="s">
        <v>1087</v>
      </c>
      <c r="AK186" s="269"/>
      <c r="AL186" s="93"/>
      <c r="AM186" s="93" t="s">
        <v>1092</v>
      </c>
      <c r="AN186" s="26" t="s">
        <v>1096</v>
      </c>
      <c r="AO186" s="84" t="s">
        <v>1082</v>
      </c>
      <c r="AP186" s="284"/>
      <c r="AQ186" s="262"/>
      <c r="AR186" s="89" t="s">
        <v>1084</v>
      </c>
      <c r="AS186" s="84" t="s">
        <v>1091</v>
      </c>
      <c r="AT186" s="262"/>
      <c r="AU186" s="111"/>
    </row>
    <row r="187" spans="1:49" s="44" customFormat="1" x14ac:dyDescent="0.5">
      <c r="A187" s="45"/>
      <c r="B187" s="66"/>
      <c r="C187" s="28"/>
      <c r="D187" s="94"/>
      <c r="E187" s="22"/>
      <c r="F187" s="29"/>
      <c r="G187" s="22"/>
      <c r="H187" s="29"/>
      <c r="I187" s="22"/>
      <c r="J187" s="29"/>
      <c r="K187" s="22"/>
      <c r="L187" s="22"/>
      <c r="M187" s="30"/>
      <c r="N187" s="30"/>
      <c r="O187" s="30"/>
      <c r="P187" s="22"/>
      <c r="Q187" s="22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1"/>
      <c r="AD187" s="30"/>
      <c r="AE187" s="30"/>
      <c r="AF187" s="85" t="s">
        <v>1083</v>
      </c>
      <c r="AG187" s="263"/>
      <c r="AH187" s="263"/>
      <c r="AI187" s="30" t="s">
        <v>1085</v>
      </c>
      <c r="AJ187" s="85" t="s">
        <v>1072</v>
      </c>
      <c r="AK187" s="270"/>
      <c r="AL187" s="94"/>
      <c r="AM187" s="94" t="s">
        <v>1093</v>
      </c>
      <c r="AN187" s="65"/>
      <c r="AO187" s="85" t="s">
        <v>1083</v>
      </c>
      <c r="AP187" s="296"/>
      <c r="AQ187" s="263"/>
      <c r="AR187" s="30" t="s">
        <v>1085</v>
      </c>
      <c r="AS187" s="85" t="s">
        <v>1099</v>
      </c>
      <c r="AT187" s="263"/>
      <c r="AU187" s="111"/>
      <c r="AV187" s="70"/>
      <c r="AW187" s="70"/>
    </row>
    <row r="188" spans="1:49" s="44" customFormat="1" x14ac:dyDescent="0.5">
      <c r="A188" s="68"/>
      <c r="B188" s="67"/>
      <c r="C188" s="213" t="s">
        <v>1217</v>
      </c>
      <c r="D188" s="33" t="s">
        <v>13</v>
      </c>
      <c r="E188" s="46">
        <v>1125</v>
      </c>
      <c r="F188" s="46">
        <v>1242</v>
      </c>
      <c r="G188" s="46">
        <v>4397</v>
      </c>
      <c r="H188" s="34">
        <v>8</v>
      </c>
      <c r="I188" s="32">
        <v>4</v>
      </c>
      <c r="J188" s="32">
        <v>3</v>
      </c>
      <c r="K188" s="32">
        <v>1</v>
      </c>
      <c r="L188" s="32" t="s">
        <v>278</v>
      </c>
      <c r="M188" s="47" t="s">
        <v>77</v>
      </c>
      <c r="N188" s="48" t="s">
        <v>628</v>
      </c>
      <c r="O188" s="37" t="s">
        <v>79</v>
      </c>
      <c r="P188" s="38" t="s">
        <v>377</v>
      </c>
      <c r="Q188" s="39" t="s">
        <v>31</v>
      </c>
      <c r="R188" s="49">
        <v>1</v>
      </c>
      <c r="S188" s="49"/>
      <c r="T188" s="49">
        <v>1</v>
      </c>
      <c r="U188" s="95"/>
      <c r="V188" s="47" t="s">
        <v>77</v>
      </c>
      <c r="W188" s="48" t="s">
        <v>628</v>
      </c>
      <c r="X188" s="37" t="s">
        <v>79</v>
      </c>
      <c r="Y188" s="38" t="s">
        <v>377</v>
      </c>
      <c r="Z188" s="39" t="s">
        <v>31</v>
      </c>
      <c r="AA188" s="49">
        <v>1</v>
      </c>
      <c r="AB188" s="42"/>
      <c r="AC188" s="50"/>
      <c r="AD188" s="42"/>
      <c r="AE188" s="42"/>
      <c r="AF188" s="42">
        <f>SUM(I188*400+J188*100+K188)</f>
        <v>1901</v>
      </c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 t="s">
        <v>535</v>
      </c>
    </row>
    <row r="189" spans="1:49" s="44" customFormat="1" x14ac:dyDescent="0.5">
      <c r="A189" s="68"/>
      <c r="B189" s="67"/>
      <c r="C189" s="213" t="s">
        <v>1218</v>
      </c>
      <c r="D189" s="33" t="s">
        <v>13</v>
      </c>
      <c r="E189" s="32">
        <v>42039</v>
      </c>
      <c r="F189" s="32">
        <v>79</v>
      </c>
      <c r="G189" s="32">
        <v>101</v>
      </c>
      <c r="H189" s="32">
        <v>13</v>
      </c>
      <c r="I189" s="32" t="s">
        <v>25</v>
      </c>
      <c r="J189" s="32">
        <v>1</v>
      </c>
      <c r="K189" s="32">
        <v>75</v>
      </c>
      <c r="L189" s="32" t="s">
        <v>297</v>
      </c>
      <c r="M189" s="47" t="s">
        <v>27</v>
      </c>
      <c r="N189" s="48" t="s">
        <v>307</v>
      </c>
      <c r="O189" s="37" t="s">
        <v>308</v>
      </c>
      <c r="P189" s="38" t="s">
        <v>309</v>
      </c>
      <c r="Q189" s="39" t="s">
        <v>31</v>
      </c>
      <c r="R189" s="49">
        <v>1</v>
      </c>
      <c r="S189" s="49"/>
      <c r="T189" s="49">
        <v>1</v>
      </c>
      <c r="U189" s="95"/>
      <c r="V189" s="47" t="s">
        <v>27</v>
      </c>
      <c r="W189" s="48" t="s">
        <v>307</v>
      </c>
      <c r="X189" s="37" t="s">
        <v>308</v>
      </c>
      <c r="Y189" s="38" t="s">
        <v>309</v>
      </c>
      <c r="Z189" s="39" t="s">
        <v>31</v>
      </c>
      <c r="AA189" s="42">
        <v>1</v>
      </c>
      <c r="AB189" s="42">
        <v>1</v>
      </c>
      <c r="AC189" s="50">
        <v>2</v>
      </c>
      <c r="AD189" s="42"/>
      <c r="AE189" s="42"/>
      <c r="AF189" s="42"/>
      <c r="AG189" s="42"/>
      <c r="AH189" s="42"/>
      <c r="AI189" s="42"/>
      <c r="AJ189" s="42">
        <f>SUM(J189*100+K189)</f>
        <v>175</v>
      </c>
      <c r="AK189" s="42"/>
      <c r="AL189" s="42"/>
      <c r="AM189" s="42"/>
      <c r="AN189" s="42"/>
      <c r="AO189" s="42"/>
      <c r="AP189" s="42"/>
      <c r="AQ189" s="42"/>
      <c r="AR189" s="42"/>
      <c r="AS189" s="42"/>
      <c r="AT189" s="42" t="s">
        <v>103</v>
      </c>
    </row>
    <row r="190" spans="1:49" s="44" customFormat="1" x14ac:dyDescent="0.5">
      <c r="A190" s="68"/>
      <c r="B190" s="67"/>
      <c r="C190" s="213" t="s">
        <v>1219</v>
      </c>
      <c r="D190" s="33" t="s">
        <v>13</v>
      </c>
      <c r="E190" s="46">
        <v>42035</v>
      </c>
      <c r="F190" s="46">
        <v>104</v>
      </c>
      <c r="G190" s="46">
        <v>126</v>
      </c>
      <c r="H190" s="34">
        <v>9</v>
      </c>
      <c r="I190" s="32">
        <v>5</v>
      </c>
      <c r="J190" s="32" t="s">
        <v>25</v>
      </c>
      <c r="K190" s="32">
        <v>34</v>
      </c>
      <c r="L190" s="32" t="s">
        <v>310</v>
      </c>
      <c r="M190" s="47" t="s">
        <v>27</v>
      </c>
      <c r="N190" s="48" t="s">
        <v>629</v>
      </c>
      <c r="O190" s="37" t="s">
        <v>85</v>
      </c>
      <c r="P190" s="38" t="s">
        <v>630</v>
      </c>
      <c r="Q190" s="39" t="s">
        <v>31</v>
      </c>
      <c r="R190" s="49">
        <v>1</v>
      </c>
      <c r="S190" s="49"/>
      <c r="T190" s="49">
        <v>1</v>
      </c>
      <c r="U190" s="95"/>
      <c r="V190" s="47" t="s">
        <v>27</v>
      </c>
      <c r="W190" s="48" t="s">
        <v>629</v>
      </c>
      <c r="X190" s="37" t="s">
        <v>85</v>
      </c>
      <c r="Y190" s="38" t="s">
        <v>630</v>
      </c>
      <c r="Z190" s="39" t="s">
        <v>31</v>
      </c>
      <c r="AA190" s="49">
        <v>1</v>
      </c>
      <c r="AB190" s="42"/>
      <c r="AC190" s="50"/>
      <c r="AD190" s="42"/>
      <c r="AE190" s="42"/>
      <c r="AF190" s="42">
        <f>SUM(I190*100+K190)</f>
        <v>534</v>
      </c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 t="s">
        <v>533</v>
      </c>
    </row>
    <row r="191" spans="1:49" s="44" customFormat="1" x14ac:dyDescent="0.5">
      <c r="A191" s="68"/>
      <c r="B191" s="67"/>
      <c r="C191" s="213" t="s">
        <v>1220</v>
      </c>
      <c r="D191" s="33" t="s">
        <v>13</v>
      </c>
      <c r="E191" s="46">
        <v>42024</v>
      </c>
      <c r="F191" s="46">
        <v>102</v>
      </c>
      <c r="G191" s="46">
        <v>124</v>
      </c>
      <c r="H191" s="34">
        <v>9</v>
      </c>
      <c r="I191" s="32">
        <v>1</v>
      </c>
      <c r="J191" s="32" t="s">
        <v>25</v>
      </c>
      <c r="K191" s="32">
        <v>23</v>
      </c>
      <c r="L191" s="32" t="s">
        <v>310</v>
      </c>
      <c r="M191" s="47" t="s">
        <v>105</v>
      </c>
      <c r="N191" s="48" t="s">
        <v>631</v>
      </c>
      <c r="O191" s="37" t="s">
        <v>79</v>
      </c>
      <c r="P191" s="38" t="s">
        <v>632</v>
      </c>
      <c r="Q191" s="39" t="s">
        <v>31</v>
      </c>
      <c r="R191" s="49">
        <v>1</v>
      </c>
      <c r="S191" s="49"/>
      <c r="T191" s="49">
        <v>1</v>
      </c>
      <c r="U191" s="95"/>
      <c r="V191" s="47" t="s">
        <v>105</v>
      </c>
      <c r="W191" s="48" t="s">
        <v>631</v>
      </c>
      <c r="X191" s="37" t="s">
        <v>79</v>
      </c>
      <c r="Y191" s="38" t="s">
        <v>632</v>
      </c>
      <c r="Z191" s="39" t="s">
        <v>31</v>
      </c>
      <c r="AA191" s="49">
        <v>1</v>
      </c>
      <c r="AB191" s="42"/>
      <c r="AC191" s="50"/>
      <c r="AD191" s="42"/>
      <c r="AE191" s="42"/>
      <c r="AF191" s="42">
        <f>SUM(I191*400+K191)</f>
        <v>423</v>
      </c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 t="s">
        <v>533</v>
      </c>
    </row>
    <row r="192" spans="1:49" s="44" customFormat="1" x14ac:dyDescent="0.5">
      <c r="A192" s="68"/>
      <c r="B192" s="67"/>
      <c r="C192" s="213" t="s">
        <v>1221</v>
      </c>
      <c r="D192" s="33" t="s">
        <v>13</v>
      </c>
      <c r="E192" s="46">
        <v>32010</v>
      </c>
      <c r="F192" s="46">
        <v>103</v>
      </c>
      <c r="G192" s="46">
        <v>125</v>
      </c>
      <c r="H192" s="34">
        <v>9</v>
      </c>
      <c r="I192" s="32" t="s">
        <v>25</v>
      </c>
      <c r="J192" s="32">
        <v>3</v>
      </c>
      <c r="K192" s="32">
        <v>79.900000000000006</v>
      </c>
      <c r="L192" s="32" t="s">
        <v>310</v>
      </c>
      <c r="M192" s="47" t="s">
        <v>105</v>
      </c>
      <c r="N192" s="48" t="s">
        <v>631</v>
      </c>
      <c r="O192" s="37" t="s">
        <v>79</v>
      </c>
      <c r="P192" s="38" t="s">
        <v>632</v>
      </c>
      <c r="Q192" s="39" t="s">
        <v>31</v>
      </c>
      <c r="R192" s="49">
        <v>1</v>
      </c>
      <c r="S192" s="49"/>
      <c r="T192" s="49">
        <v>1</v>
      </c>
      <c r="U192" s="95"/>
      <c r="V192" s="47" t="s">
        <v>105</v>
      </c>
      <c r="W192" s="48" t="s">
        <v>631</v>
      </c>
      <c r="X192" s="37" t="s">
        <v>79</v>
      </c>
      <c r="Y192" s="38" t="s">
        <v>632</v>
      </c>
      <c r="Z192" s="39" t="s">
        <v>31</v>
      </c>
      <c r="AA192" s="49">
        <v>1</v>
      </c>
      <c r="AB192" s="42"/>
      <c r="AC192" s="50"/>
      <c r="AD192" s="42"/>
      <c r="AE192" s="42"/>
      <c r="AF192" s="42">
        <f>SUM(J192*100+K192)</f>
        <v>379.9</v>
      </c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 t="s">
        <v>533</v>
      </c>
    </row>
    <row r="193" spans="1:46" s="44" customFormat="1" x14ac:dyDescent="0.5">
      <c r="A193" s="68"/>
      <c r="B193" s="67"/>
      <c r="C193" s="213" t="s">
        <v>1222</v>
      </c>
      <c r="D193" s="33" t="s">
        <v>13</v>
      </c>
      <c r="E193" s="46">
        <v>9034</v>
      </c>
      <c r="F193" s="46">
        <v>130</v>
      </c>
      <c r="G193" s="46">
        <v>7684</v>
      </c>
      <c r="H193" s="34">
        <v>13</v>
      </c>
      <c r="I193" s="32" t="s">
        <v>25</v>
      </c>
      <c r="J193" s="32">
        <v>2</v>
      </c>
      <c r="K193" s="32">
        <v>66</v>
      </c>
      <c r="L193" s="32" t="s">
        <v>310</v>
      </c>
      <c r="M193" s="47" t="s">
        <v>77</v>
      </c>
      <c r="N193" s="48" t="s">
        <v>156</v>
      </c>
      <c r="O193" s="37" t="s">
        <v>79</v>
      </c>
      <c r="P193" s="38" t="s">
        <v>160</v>
      </c>
      <c r="Q193" s="39" t="s">
        <v>31</v>
      </c>
      <c r="R193" s="49">
        <v>1</v>
      </c>
      <c r="S193" s="49"/>
      <c r="T193" s="49">
        <v>1</v>
      </c>
      <c r="U193" s="95"/>
      <c r="V193" s="47" t="s">
        <v>77</v>
      </c>
      <c r="W193" s="48" t="s">
        <v>156</v>
      </c>
      <c r="X193" s="37" t="s">
        <v>79</v>
      </c>
      <c r="Y193" s="38" t="s">
        <v>160</v>
      </c>
      <c r="Z193" s="39" t="s">
        <v>31</v>
      </c>
      <c r="AA193" s="42">
        <v>1</v>
      </c>
      <c r="AB193" s="42"/>
      <c r="AC193" s="50"/>
      <c r="AD193" s="42"/>
      <c r="AE193" s="42"/>
      <c r="AF193" s="42">
        <f>SUM(J193*100+K193)</f>
        <v>266</v>
      </c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 t="s">
        <v>533</v>
      </c>
    </row>
    <row r="194" spans="1:46" s="44" customFormat="1" x14ac:dyDescent="0.5">
      <c r="A194" s="45"/>
      <c r="B194" s="71"/>
      <c r="C194" s="213" t="s">
        <v>1223</v>
      </c>
      <c r="D194" s="33" t="s">
        <v>13</v>
      </c>
      <c r="E194" s="46">
        <v>42036</v>
      </c>
      <c r="F194" s="46">
        <v>101</v>
      </c>
      <c r="G194" s="46">
        <v>123</v>
      </c>
      <c r="H194" s="34">
        <v>13</v>
      </c>
      <c r="I194" s="32" t="s">
        <v>25</v>
      </c>
      <c r="J194" s="32">
        <v>2</v>
      </c>
      <c r="K194" s="32">
        <v>65.8</v>
      </c>
      <c r="L194" s="32" t="s">
        <v>310</v>
      </c>
      <c r="M194" s="47" t="s">
        <v>27</v>
      </c>
      <c r="N194" s="48" t="s">
        <v>311</v>
      </c>
      <c r="O194" s="37" t="s">
        <v>85</v>
      </c>
      <c r="P194" s="38" t="s">
        <v>312</v>
      </c>
      <c r="Q194" s="39" t="s">
        <v>31</v>
      </c>
      <c r="R194" s="49">
        <v>1</v>
      </c>
      <c r="S194" s="49"/>
      <c r="T194" s="49">
        <v>1</v>
      </c>
      <c r="U194" s="215"/>
      <c r="V194" s="47" t="s">
        <v>27</v>
      </c>
      <c r="W194" s="48" t="s">
        <v>311</v>
      </c>
      <c r="X194" s="37" t="s">
        <v>85</v>
      </c>
      <c r="Y194" s="38" t="s">
        <v>312</v>
      </c>
      <c r="Z194" s="39" t="s">
        <v>31</v>
      </c>
      <c r="AA194" s="49">
        <v>1</v>
      </c>
      <c r="AB194" s="228"/>
      <c r="AC194" s="50"/>
      <c r="AD194" s="228"/>
      <c r="AE194" s="228"/>
      <c r="AF194" s="228">
        <f>SUM(J194*100+K194)</f>
        <v>265.8</v>
      </c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 t="s">
        <v>533</v>
      </c>
    </row>
    <row r="195" spans="1:46" s="44" customFormat="1" x14ac:dyDescent="0.5">
      <c r="A195" s="45"/>
      <c r="B195" s="71"/>
      <c r="C195" s="213" t="s">
        <v>1224</v>
      </c>
      <c r="D195" s="33" t="s">
        <v>13</v>
      </c>
      <c r="E195" s="46">
        <v>9033</v>
      </c>
      <c r="F195" s="46">
        <v>129</v>
      </c>
      <c r="G195" s="46">
        <v>7683</v>
      </c>
      <c r="H195" s="34">
        <v>13</v>
      </c>
      <c r="I195" s="32" t="s">
        <v>25</v>
      </c>
      <c r="J195" s="32">
        <v>2</v>
      </c>
      <c r="K195" s="32">
        <v>66</v>
      </c>
      <c r="L195" s="32" t="s">
        <v>310</v>
      </c>
      <c r="M195" s="47" t="s">
        <v>77</v>
      </c>
      <c r="N195" s="48" t="s">
        <v>240</v>
      </c>
      <c r="O195" s="37" t="s">
        <v>79</v>
      </c>
      <c r="P195" s="38" t="s">
        <v>241</v>
      </c>
      <c r="Q195" s="39" t="s">
        <v>31</v>
      </c>
      <c r="R195" s="49">
        <v>1</v>
      </c>
      <c r="S195" s="49"/>
      <c r="T195" s="49">
        <v>1</v>
      </c>
      <c r="U195" s="215"/>
      <c r="V195" s="47" t="s">
        <v>77</v>
      </c>
      <c r="W195" s="48" t="s">
        <v>240</v>
      </c>
      <c r="X195" s="37" t="s">
        <v>79</v>
      </c>
      <c r="Y195" s="38" t="s">
        <v>241</v>
      </c>
      <c r="Z195" s="39" t="s">
        <v>31</v>
      </c>
      <c r="AA195" s="49">
        <v>1</v>
      </c>
      <c r="AB195" s="228"/>
      <c r="AC195" s="50"/>
      <c r="AD195" s="228"/>
      <c r="AE195" s="228"/>
      <c r="AF195" s="228">
        <f>SUM(J195*100+K195)</f>
        <v>266</v>
      </c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 t="s">
        <v>533</v>
      </c>
    </row>
    <row r="196" spans="1:46" s="44" customFormat="1" x14ac:dyDescent="0.5">
      <c r="A196" s="45"/>
      <c r="B196" s="71"/>
      <c r="C196" s="213" t="s">
        <v>1225</v>
      </c>
      <c r="D196" s="33" t="s">
        <v>13</v>
      </c>
      <c r="E196" s="32">
        <v>1639</v>
      </c>
      <c r="F196" s="32">
        <v>3</v>
      </c>
      <c r="G196" s="32">
        <v>4641</v>
      </c>
      <c r="H196" s="32">
        <v>13</v>
      </c>
      <c r="I196" s="32" t="s">
        <v>25</v>
      </c>
      <c r="J196" s="32">
        <v>3</v>
      </c>
      <c r="K196" s="32">
        <v>72.7</v>
      </c>
      <c r="L196" s="32" t="s">
        <v>310</v>
      </c>
      <c r="M196" s="47" t="s">
        <v>77</v>
      </c>
      <c r="N196" s="48" t="s">
        <v>156</v>
      </c>
      <c r="O196" s="37" t="s">
        <v>79</v>
      </c>
      <c r="P196" s="38" t="s">
        <v>160</v>
      </c>
      <c r="Q196" s="39" t="s">
        <v>31</v>
      </c>
      <c r="R196" s="49">
        <v>1</v>
      </c>
      <c r="S196" s="49"/>
      <c r="T196" s="49">
        <v>1</v>
      </c>
      <c r="U196" s="215"/>
      <c r="V196" s="47" t="s">
        <v>77</v>
      </c>
      <c r="W196" s="48" t="s">
        <v>156</v>
      </c>
      <c r="X196" s="37" t="s">
        <v>79</v>
      </c>
      <c r="Y196" s="38" t="s">
        <v>160</v>
      </c>
      <c r="Z196" s="39" t="s">
        <v>31</v>
      </c>
      <c r="AA196" s="228">
        <v>1</v>
      </c>
      <c r="AB196" s="228">
        <v>1</v>
      </c>
      <c r="AC196" s="50">
        <v>2</v>
      </c>
      <c r="AD196" s="228"/>
      <c r="AE196" s="228"/>
      <c r="AF196" s="228"/>
      <c r="AG196" s="228">
        <f>SUM(J196*100+K196)</f>
        <v>372.7</v>
      </c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 t="s">
        <v>193</v>
      </c>
    </row>
    <row r="197" spans="1:46" s="44" customFormat="1" x14ac:dyDescent="0.5">
      <c r="A197" s="45"/>
      <c r="B197" s="71"/>
      <c r="C197" s="213" t="s">
        <v>1226</v>
      </c>
      <c r="D197" s="33" t="s">
        <v>13</v>
      </c>
      <c r="E197" s="32">
        <v>1638</v>
      </c>
      <c r="F197" s="32">
        <v>2</v>
      </c>
      <c r="G197" s="32">
        <v>4640</v>
      </c>
      <c r="H197" s="32">
        <v>13</v>
      </c>
      <c r="I197" s="32">
        <v>1</v>
      </c>
      <c r="J197" s="32" t="s">
        <v>25</v>
      </c>
      <c r="K197" s="32">
        <v>3.9</v>
      </c>
      <c r="L197" s="32" t="s">
        <v>310</v>
      </c>
      <c r="M197" s="47" t="s">
        <v>27</v>
      </c>
      <c r="N197" s="48" t="s">
        <v>311</v>
      </c>
      <c r="O197" s="37" t="s">
        <v>85</v>
      </c>
      <c r="P197" s="38" t="s">
        <v>312</v>
      </c>
      <c r="Q197" s="39" t="s">
        <v>31</v>
      </c>
      <c r="R197" s="49">
        <v>1</v>
      </c>
      <c r="S197" s="49"/>
      <c r="T197" s="49">
        <v>1</v>
      </c>
      <c r="U197" s="215"/>
      <c r="V197" s="47" t="s">
        <v>27</v>
      </c>
      <c r="W197" s="48" t="s">
        <v>311</v>
      </c>
      <c r="X197" s="37" t="s">
        <v>85</v>
      </c>
      <c r="Y197" s="38" t="s">
        <v>312</v>
      </c>
      <c r="Z197" s="39" t="s">
        <v>31</v>
      </c>
      <c r="AA197" s="49">
        <v>1</v>
      </c>
      <c r="AB197" s="228">
        <v>1</v>
      </c>
      <c r="AC197" s="50">
        <v>1</v>
      </c>
      <c r="AD197" s="228"/>
      <c r="AE197" s="228"/>
      <c r="AF197" s="228">
        <f>SUM(I197*400+K197)</f>
        <v>403.9</v>
      </c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 t="s">
        <v>32</v>
      </c>
    </row>
    <row r="198" spans="1:46" s="44" customFormat="1" x14ac:dyDescent="0.5">
      <c r="A198" s="45"/>
      <c r="B198" s="71"/>
      <c r="C198" s="213" t="s">
        <v>1227</v>
      </c>
      <c r="D198" s="33" t="s">
        <v>13</v>
      </c>
      <c r="E198" s="46">
        <v>41895</v>
      </c>
      <c r="F198" s="46">
        <v>100</v>
      </c>
      <c r="G198" s="46">
        <v>122</v>
      </c>
      <c r="H198" s="34">
        <v>13</v>
      </c>
      <c r="I198" s="32">
        <v>1</v>
      </c>
      <c r="J198" s="32">
        <v>2</v>
      </c>
      <c r="K198" s="32">
        <v>93</v>
      </c>
      <c r="L198" s="32" t="s">
        <v>310</v>
      </c>
      <c r="M198" s="47" t="s">
        <v>77</v>
      </c>
      <c r="N198" s="48" t="s">
        <v>123</v>
      </c>
      <c r="O198" s="37" t="s">
        <v>79</v>
      </c>
      <c r="P198" s="38" t="s">
        <v>124</v>
      </c>
      <c r="Q198" s="39" t="s">
        <v>31</v>
      </c>
      <c r="R198" s="49">
        <v>1</v>
      </c>
      <c r="S198" s="49"/>
      <c r="T198" s="49">
        <v>1</v>
      </c>
      <c r="U198" s="215"/>
      <c r="V198" s="47" t="s">
        <v>77</v>
      </c>
      <c r="W198" s="48" t="s">
        <v>123</v>
      </c>
      <c r="X198" s="37" t="s">
        <v>79</v>
      </c>
      <c r="Y198" s="38" t="s">
        <v>124</v>
      </c>
      <c r="Z198" s="39" t="s">
        <v>31</v>
      </c>
      <c r="AA198" s="49">
        <v>1</v>
      </c>
      <c r="AB198" s="228"/>
      <c r="AC198" s="50"/>
      <c r="AD198" s="228"/>
      <c r="AE198" s="228"/>
      <c r="AF198" s="228">
        <f>SUM(I198*400+J198*100+K198)</f>
        <v>693</v>
      </c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 t="s">
        <v>533</v>
      </c>
    </row>
    <row r="199" spans="1:46" s="44" customFormat="1" x14ac:dyDescent="0.5">
      <c r="A199" s="45"/>
      <c r="B199" s="71"/>
      <c r="C199" s="213" t="s">
        <v>1228</v>
      </c>
      <c r="D199" s="33" t="s">
        <v>13</v>
      </c>
      <c r="E199" s="46">
        <v>31577</v>
      </c>
      <c r="F199" s="46">
        <v>57</v>
      </c>
      <c r="G199" s="46">
        <v>80</v>
      </c>
      <c r="H199" s="34">
        <v>13</v>
      </c>
      <c r="I199" s="32">
        <v>2</v>
      </c>
      <c r="J199" s="32">
        <v>3</v>
      </c>
      <c r="K199" s="32">
        <v>82</v>
      </c>
      <c r="L199" s="32" t="s">
        <v>310</v>
      </c>
      <c r="M199" s="47" t="s">
        <v>77</v>
      </c>
      <c r="N199" s="48" t="s">
        <v>240</v>
      </c>
      <c r="O199" s="37" t="s">
        <v>79</v>
      </c>
      <c r="P199" s="38" t="s">
        <v>241</v>
      </c>
      <c r="Q199" s="39" t="s">
        <v>31</v>
      </c>
      <c r="R199" s="49">
        <v>1</v>
      </c>
      <c r="S199" s="49"/>
      <c r="T199" s="49">
        <v>1</v>
      </c>
      <c r="U199" s="215"/>
      <c r="V199" s="47" t="s">
        <v>77</v>
      </c>
      <c r="W199" s="48" t="s">
        <v>240</v>
      </c>
      <c r="X199" s="37" t="s">
        <v>79</v>
      </c>
      <c r="Y199" s="38" t="s">
        <v>241</v>
      </c>
      <c r="Z199" s="39" t="s">
        <v>31</v>
      </c>
      <c r="AA199" s="49">
        <v>1</v>
      </c>
      <c r="AB199" s="228"/>
      <c r="AC199" s="50"/>
      <c r="AD199" s="228"/>
      <c r="AE199" s="228"/>
      <c r="AF199" s="228">
        <f>SUM(I199*400+J199*100+K199)</f>
        <v>1182</v>
      </c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 t="s">
        <v>533</v>
      </c>
    </row>
    <row r="200" spans="1:46" s="44" customFormat="1" x14ac:dyDescent="0.5">
      <c r="A200" s="45"/>
      <c r="B200" s="71"/>
      <c r="C200" s="213" t="s">
        <v>1229</v>
      </c>
      <c r="D200" s="33" t="s">
        <v>13</v>
      </c>
      <c r="E200" s="46">
        <v>9035</v>
      </c>
      <c r="F200" s="46">
        <v>105</v>
      </c>
      <c r="G200" s="46">
        <v>127</v>
      </c>
      <c r="H200" s="34">
        <v>13</v>
      </c>
      <c r="I200" s="32">
        <v>2</v>
      </c>
      <c r="J200" s="32">
        <v>3</v>
      </c>
      <c r="K200" s="32">
        <v>81</v>
      </c>
      <c r="L200" s="32" t="s">
        <v>310</v>
      </c>
      <c r="M200" s="47" t="s">
        <v>77</v>
      </c>
      <c r="N200" s="48" t="s">
        <v>156</v>
      </c>
      <c r="O200" s="37" t="s">
        <v>79</v>
      </c>
      <c r="P200" s="38" t="s">
        <v>160</v>
      </c>
      <c r="Q200" s="39" t="s">
        <v>31</v>
      </c>
      <c r="R200" s="49">
        <v>1</v>
      </c>
      <c r="S200" s="49"/>
      <c r="T200" s="49">
        <v>1</v>
      </c>
      <c r="U200" s="215"/>
      <c r="V200" s="47" t="s">
        <v>77</v>
      </c>
      <c r="W200" s="48" t="s">
        <v>156</v>
      </c>
      <c r="X200" s="37" t="s">
        <v>79</v>
      </c>
      <c r="Y200" s="38" t="s">
        <v>160</v>
      </c>
      <c r="Z200" s="39" t="s">
        <v>31</v>
      </c>
      <c r="AA200" s="228">
        <v>1</v>
      </c>
      <c r="AB200" s="228"/>
      <c r="AC200" s="50"/>
      <c r="AD200" s="228"/>
      <c r="AE200" s="228"/>
      <c r="AF200" s="228">
        <f>SUM(I200*400+J200*100+K200)</f>
        <v>1181</v>
      </c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 t="s">
        <v>533</v>
      </c>
    </row>
    <row r="201" spans="1:46" s="44" customFormat="1" x14ac:dyDescent="0.5">
      <c r="A201" s="45"/>
      <c r="B201" s="71"/>
      <c r="C201" s="213" t="s">
        <v>1230</v>
      </c>
      <c r="D201" s="33" t="s">
        <v>13</v>
      </c>
      <c r="E201" s="46">
        <v>31589</v>
      </c>
      <c r="F201" s="46">
        <v>106</v>
      </c>
      <c r="G201" s="46">
        <v>128</v>
      </c>
      <c r="H201" s="34">
        <v>13</v>
      </c>
      <c r="I201" s="32">
        <v>1</v>
      </c>
      <c r="J201" s="32">
        <v>3</v>
      </c>
      <c r="K201" s="32">
        <v>85.3</v>
      </c>
      <c r="L201" s="32" t="s">
        <v>310</v>
      </c>
      <c r="M201" s="53" t="s">
        <v>27</v>
      </c>
      <c r="N201" s="54" t="s">
        <v>287</v>
      </c>
      <c r="O201" s="37" t="s">
        <v>79</v>
      </c>
      <c r="P201" s="38" t="s">
        <v>241</v>
      </c>
      <c r="Q201" s="39" t="s">
        <v>31</v>
      </c>
      <c r="R201" s="228">
        <v>1</v>
      </c>
      <c r="S201" s="49"/>
      <c r="T201" s="49">
        <v>1</v>
      </c>
      <c r="U201" s="215"/>
      <c r="V201" s="53" t="s">
        <v>27</v>
      </c>
      <c r="W201" s="54" t="s">
        <v>287</v>
      </c>
      <c r="X201" s="37" t="s">
        <v>79</v>
      </c>
      <c r="Y201" s="38" t="s">
        <v>241</v>
      </c>
      <c r="Z201" s="39" t="s">
        <v>31</v>
      </c>
      <c r="AA201" s="228">
        <v>1</v>
      </c>
      <c r="AB201" s="228"/>
      <c r="AC201" s="50"/>
      <c r="AD201" s="228"/>
      <c r="AE201" s="228"/>
      <c r="AF201" s="228">
        <f>SUM(I201*400+J201*100+K201)</f>
        <v>785.3</v>
      </c>
      <c r="AG201" s="228"/>
      <c r="AH201" s="228"/>
      <c r="AI201" s="228"/>
      <c r="AJ201" s="228"/>
      <c r="AK201" s="228"/>
      <c r="AL201" s="228"/>
      <c r="AM201" s="228"/>
      <c r="AN201" s="228"/>
      <c r="AO201" s="228"/>
      <c r="AP201" s="228"/>
      <c r="AQ201" s="228"/>
      <c r="AR201" s="228"/>
      <c r="AS201" s="228"/>
      <c r="AT201" s="228" t="s">
        <v>533</v>
      </c>
    </row>
    <row r="202" spans="1:46" s="44" customFormat="1" x14ac:dyDescent="0.5">
      <c r="A202" s="45"/>
      <c r="B202" s="71"/>
      <c r="C202" s="213" t="s">
        <v>1231</v>
      </c>
      <c r="D202" s="33" t="s">
        <v>13</v>
      </c>
      <c r="E202" s="46">
        <v>41894</v>
      </c>
      <c r="F202" s="46">
        <v>107</v>
      </c>
      <c r="G202" s="46">
        <v>129</v>
      </c>
      <c r="H202" s="34"/>
      <c r="I202" s="32">
        <v>1</v>
      </c>
      <c r="J202" s="32" t="s">
        <v>25</v>
      </c>
      <c r="K202" s="32">
        <v>41</v>
      </c>
      <c r="L202" s="32" t="s">
        <v>310</v>
      </c>
      <c r="M202" s="47" t="s">
        <v>27</v>
      </c>
      <c r="N202" s="48" t="s">
        <v>126</v>
      </c>
      <c r="O202" s="37" t="s">
        <v>79</v>
      </c>
      <c r="P202" s="38"/>
      <c r="Q202" s="39"/>
      <c r="R202" s="49">
        <v>1</v>
      </c>
      <c r="S202" s="49"/>
      <c r="T202" s="49">
        <v>1</v>
      </c>
      <c r="U202" s="215"/>
      <c r="V202" s="47" t="s">
        <v>27</v>
      </c>
      <c r="W202" s="48" t="s">
        <v>126</v>
      </c>
      <c r="X202" s="37" t="s">
        <v>79</v>
      </c>
      <c r="Y202" s="38"/>
      <c r="Z202" s="39"/>
      <c r="AA202" s="228">
        <v>1</v>
      </c>
      <c r="AB202" s="228"/>
      <c r="AC202" s="50"/>
      <c r="AD202" s="228"/>
      <c r="AE202" s="228"/>
      <c r="AF202" s="228">
        <f>SUM(I202*400+K202)</f>
        <v>441</v>
      </c>
      <c r="AG202" s="228"/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 t="s">
        <v>533</v>
      </c>
    </row>
    <row r="203" spans="1:46" s="44" customFormat="1" x14ac:dyDescent="0.5">
      <c r="A203" s="45"/>
      <c r="B203" s="71"/>
      <c r="C203" s="213" t="s">
        <v>1232</v>
      </c>
      <c r="D203" s="71" t="s">
        <v>13</v>
      </c>
      <c r="E203" s="46">
        <v>5638</v>
      </c>
      <c r="F203" s="46">
        <v>14</v>
      </c>
      <c r="G203" s="46">
        <v>5476</v>
      </c>
      <c r="H203" s="46">
        <v>13</v>
      </c>
      <c r="I203" s="45" t="s">
        <v>25</v>
      </c>
      <c r="J203" s="45">
        <v>2</v>
      </c>
      <c r="K203" s="45">
        <v>98</v>
      </c>
      <c r="L203" s="45" t="s">
        <v>310</v>
      </c>
      <c r="M203" s="98" t="s">
        <v>77</v>
      </c>
      <c r="N203" s="98" t="s">
        <v>123</v>
      </c>
      <c r="O203" s="99" t="s">
        <v>79</v>
      </c>
      <c r="P203" s="100" t="s">
        <v>124</v>
      </c>
      <c r="Q203" s="100" t="s">
        <v>31</v>
      </c>
      <c r="R203" s="49">
        <v>1</v>
      </c>
      <c r="S203" s="49"/>
      <c r="T203" s="49">
        <v>1</v>
      </c>
      <c r="U203" s="49"/>
      <c r="V203" s="98" t="s">
        <v>77</v>
      </c>
      <c r="W203" s="98" t="s">
        <v>123</v>
      </c>
      <c r="X203" s="99" t="s">
        <v>79</v>
      </c>
      <c r="Y203" s="100" t="s">
        <v>124</v>
      </c>
      <c r="Z203" s="100" t="s">
        <v>31</v>
      </c>
      <c r="AA203" s="49">
        <v>1</v>
      </c>
      <c r="AB203" s="75"/>
      <c r="AC203" s="50"/>
      <c r="AD203" s="75"/>
      <c r="AE203" s="75"/>
      <c r="AF203" s="75">
        <f>SUM(J203*100+K203)</f>
        <v>298</v>
      </c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 t="s">
        <v>533</v>
      </c>
    </row>
    <row r="204" spans="1:46" s="44" customFormat="1" x14ac:dyDescent="0.5">
      <c r="A204" s="45"/>
      <c r="B204" s="71"/>
      <c r="C204" s="213" t="s">
        <v>1233</v>
      </c>
      <c r="D204" s="33" t="s">
        <v>13</v>
      </c>
      <c r="E204" s="32">
        <v>5637</v>
      </c>
      <c r="F204" s="32">
        <v>13</v>
      </c>
      <c r="G204" s="32">
        <v>5875</v>
      </c>
      <c r="H204" s="32"/>
      <c r="I204" s="32" t="s">
        <v>25</v>
      </c>
      <c r="J204" s="32">
        <v>2</v>
      </c>
      <c r="K204" s="32">
        <v>87</v>
      </c>
      <c r="L204" s="32" t="s">
        <v>310</v>
      </c>
      <c r="M204" s="35" t="s">
        <v>105</v>
      </c>
      <c r="N204" s="36" t="s">
        <v>313</v>
      </c>
      <c r="O204" s="37" t="s">
        <v>314</v>
      </c>
      <c r="P204" s="38"/>
      <c r="Q204" s="39"/>
      <c r="R204" s="40">
        <v>1</v>
      </c>
      <c r="S204" s="40"/>
      <c r="T204" s="40">
        <v>1</v>
      </c>
      <c r="U204" s="41"/>
      <c r="V204" s="53" t="s">
        <v>27</v>
      </c>
      <c r="W204" s="54" t="s">
        <v>315</v>
      </c>
      <c r="X204" s="37" t="s">
        <v>79</v>
      </c>
      <c r="Y204" s="38" t="s">
        <v>316</v>
      </c>
      <c r="Z204" s="39" t="s">
        <v>31</v>
      </c>
      <c r="AA204" s="228">
        <v>1</v>
      </c>
      <c r="AB204" s="228">
        <v>1</v>
      </c>
      <c r="AC204" s="43">
        <v>1</v>
      </c>
      <c r="AD204" s="228"/>
      <c r="AE204" s="228"/>
      <c r="AF204" s="228"/>
      <c r="AG204" s="228">
        <f>SUM(J204*100+K204)</f>
        <v>287</v>
      </c>
      <c r="AH204" s="228"/>
      <c r="AI204" s="228"/>
      <c r="AJ204" s="228"/>
      <c r="AK204" s="228"/>
      <c r="AL204" s="228"/>
      <c r="AM204" s="228"/>
      <c r="AN204" s="228"/>
      <c r="AO204" s="228"/>
      <c r="AP204" s="228"/>
      <c r="AQ204" s="228"/>
      <c r="AR204" s="228"/>
      <c r="AS204" s="228"/>
      <c r="AT204" s="228" t="s">
        <v>32</v>
      </c>
    </row>
    <row r="205" spans="1:46" s="44" customFormat="1" x14ac:dyDescent="0.5">
      <c r="A205" s="45"/>
      <c r="B205" s="71"/>
      <c r="C205" s="213" t="s">
        <v>1234</v>
      </c>
      <c r="D205" s="33" t="s">
        <v>13</v>
      </c>
      <c r="E205" s="32">
        <v>5636</v>
      </c>
      <c r="F205" s="32">
        <v>12</v>
      </c>
      <c r="G205" s="32">
        <v>5874</v>
      </c>
      <c r="H205" s="32">
        <v>13</v>
      </c>
      <c r="I205" s="32" t="s">
        <v>25</v>
      </c>
      <c r="J205" s="32">
        <v>2</v>
      </c>
      <c r="K205" s="32">
        <v>79</v>
      </c>
      <c r="L205" s="32" t="s">
        <v>310</v>
      </c>
      <c r="M205" s="47" t="s">
        <v>27</v>
      </c>
      <c r="N205" s="48" t="s">
        <v>317</v>
      </c>
      <c r="O205" s="37" t="s">
        <v>79</v>
      </c>
      <c r="P205" s="38" t="s">
        <v>318</v>
      </c>
      <c r="Q205" s="39" t="s">
        <v>31</v>
      </c>
      <c r="R205" s="49">
        <v>1</v>
      </c>
      <c r="S205" s="49"/>
      <c r="T205" s="49">
        <v>1</v>
      </c>
      <c r="U205" s="215"/>
      <c r="V205" s="47" t="s">
        <v>27</v>
      </c>
      <c r="W205" s="48" t="s">
        <v>317</v>
      </c>
      <c r="X205" s="37" t="s">
        <v>79</v>
      </c>
      <c r="Y205" s="38" t="s">
        <v>318</v>
      </c>
      <c r="Z205" s="39" t="s">
        <v>31</v>
      </c>
      <c r="AA205" s="49">
        <v>1</v>
      </c>
      <c r="AB205" s="228">
        <v>1</v>
      </c>
      <c r="AC205" s="50">
        <v>1</v>
      </c>
      <c r="AD205" s="228"/>
      <c r="AE205" s="228"/>
      <c r="AF205" s="228"/>
      <c r="AG205" s="228">
        <f>SUM(J205*100+K205)</f>
        <v>279</v>
      </c>
      <c r="AH205" s="228"/>
      <c r="AI205" s="228"/>
      <c r="AJ205" s="228"/>
      <c r="AK205" s="228"/>
      <c r="AL205" s="228"/>
      <c r="AM205" s="228"/>
      <c r="AN205" s="228"/>
      <c r="AO205" s="228"/>
      <c r="AP205" s="228"/>
      <c r="AQ205" s="228"/>
      <c r="AR205" s="228"/>
      <c r="AS205" s="228"/>
      <c r="AT205" s="228" t="s">
        <v>32</v>
      </c>
    </row>
    <row r="206" spans="1:46" s="44" customFormat="1" x14ac:dyDescent="0.5">
      <c r="A206" s="45"/>
      <c r="B206" s="71"/>
      <c r="C206" s="213" t="s">
        <v>1235</v>
      </c>
      <c r="D206" s="33" t="s">
        <v>13</v>
      </c>
      <c r="E206" s="46">
        <v>33636</v>
      </c>
      <c r="F206" s="46">
        <v>58</v>
      </c>
      <c r="G206" s="46">
        <v>81</v>
      </c>
      <c r="H206" s="34">
        <v>13</v>
      </c>
      <c r="I206" s="32">
        <v>2</v>
      </c>
      <c r="J206" s="32" t="s">
        <v>25</v>
      </c>
      <c r="K206" s="32">
        <v>75</v>
      </c>
      <c r="L206" s="32" t="s">
        <v>310</v>
      </c>
      <c r="M206" s="47" t="s">
        <v>27</v>
      </c>
      <c r="N206" s="48" t="s">
        <v>322</v>
      </c>
      <c r="O206" s="37" t="s">
        <v>79</v>
      </c>
      <c r="P206" s="38" t="s">
        <v>323</v>
      </c>
      <c r="Q206" s="39" t="s">
        <v>31</v>
      </c>
      <c r="R206" s="49">
        <v>1</v>
      </c>
      <c r="S206" s="49"/>
      <c r="T206" s="49">
        <v>1</v>
      </c>
      <c r="U206" s="215"/>
      <c r="V206" s="47" t="s">
        <v>27</v>
      </c>
      <c r="W206" s="48" t="s">
        <v>322</v>
      </c>
      <c r="X206" s="37" t="s">
        <v>79</v>
      </c>
      <c r="Y206" s="38" t="s">
        <v>323</v>
      </c>
      <c r="Z206" s="39" t="s">
        <v>31</v>
      </c>
      <c r="AA206" s="49">
        <v>1</v>
      </c>
      <c r="AB206" s="228"/>
      <c r="AC206" s="50"/>
      <c r="AD206" s="228"/>
      <c r="AE206" s="228"/>
      <c r="AF206" s="228">
        <f>SUM(I206*400+K206)</f>
        <v>875</v>
      </c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 t="s">
        <v>533</v>
      </c>
    </row>
    <row r="207" spans="1:46" s="44" customFormat="1" x14ac:dyDescent="0.5">
      <c r="A207" s="45"/>
      <c r="B207" s="71"/>
      <c r="C207" s="213" t="s">
        <v>1236</v>
      </c>
      <c r="D207" s="33" t="s">
        <v>13</v>
      </c>
      <c r="E207" s="46">
        <v>31590</v>
      </c>
      <c r="F207" s="46">
        <v>110</v>
      </c>
      <c r="G207" s="46">
        <v>132</v>
      </c>
      <c r="H207" s="34">
        <v>9</v>
      </c>
      <c r="I207" s="32">
        <v>1</v>
      </c>
      <c r="J207" s="32" t="s">
        <v>25</v>
      </c>
      <c r="K207" s="32">
        <v>33</v>
      </c>
      <c r="L207" s="32" t="s">
        <v>310</v>
      </c>
      <c r="M207" s="47" t="s">
        <v>27</v>
      </c>
      <c r="N207" s="48" t="s">
        <v>633</v>
      </c>
      <c r="O207" s="37" t="s">
        <v>79</v>
      </c>
      <c r="P207" s="38" t="s">
        <v>634</v>
      </c>
      <c r="Q207" s="39" t="s">
        <v>31</v>
      </c>
      <c r="R207" s="49">
        <v>1</v>
      </c>
      <c r="S207" s="49"/>
      <c r="T207" s="49">
        <v>1</v>
      </c>
      <c r="U207" s="215"/>
      <c r="V207" s="47" t="s">
        <v>27</v>
      </c>
      <c r="W207" s="48" t="s">
        <v>633</v>
      </c>
      <c r="X207" s="37" t="s">
        <v>79</v>
      </c>
      <c r="Y207" s="38" t="s">
        <v>634</v>
      </c>
      <c r="Z207" s="39" t="s">
        <v>31</v>
      </c>
      <c r="AA207" s="49">
        <v>1</v>
      </c>
      <c r="AB207" s="228"/>
      <c r="AC207" s="50"/>
      <c r="AD207" s="228"/>
      <c r="AE207" s="228"/>
      <c r="AF207" s="228">
        <f>SUM(I207*400+K207)</f>
        <v>433</v>
      </c>
      <c r="AG207" s="228"/>
      <c r="AH207" s="228"/>
      <c r="AI207" s="228"/>
      <c r="AJ207" s="228"/>
      <c r="AK207" s="228"/>
      <c r="AL207" s="228"/>
      <c r="AM207" s="228"/>
      <c r="AN207" s="228"/>
      <c r="AO207" s="228"/>
      <c r="AP207" s="228"/>
      <c r="AQ207" s="228"/>
      <c r="AR207" s="228"/>
      <c r="AS207" s="228"/>
      <c r="AT207" s="228" t="s">
        <v>533</v>
      </c>
    </row>
    <row r="208" spans="1:46" s="44" customFormat="1" x14ac:dyDescent="0.5">
      <c r="A208" s="45"/>
      <c r="B208" s="71"/>
      <c r="C208" s="213" t="s">
        <v>1237</v>
      </c>
      <c r="D208" s="33" t="s">
        <v>13</v>
      </c>
      <c r="E208" s="32">
        <v>5953</v>
      </c>
      <c r="F208" s="32">
        <v>15</v>
      </c>
      <c r="G208" s="32">
        <v>6006</v>
      </c>
      <c r="H208" s="32">
        <v>13</v>
      </c>
      <c r="I208" s="32">
        <v>1</v>
      </c>
      <c r="J208" s="32" t="s">
        <v>25</v>
      </c>
      <c r="K208" s="32">
        <v>82.5</v>
      </c>
      <c r="L208" s="32" t="s">
        <v>310</v>
      </c>
      <c r="M208" s="47" t="s">
        <v>27</v>
      </c>
      <c r="N208" s="48" t="s">
        <v>320</v>
      </c>
      <c r="O208" s="37" t="s">
        <v>79</v>
      </c>
      <c r="P208" s="38" t="s">
        <v>319</v>
      </c>
      <c r="Q208" s="39" t="s">
        <v>31</v>
      </c>
      <c r="R208" s="49">
        <v>1</v>
      </c>
      <c r="S208" s="49"/>
      <c r="T208" s="49">
        <v>1</v>
      </c>
      <c r="U208" s="215"/>
      <c r="V208" s="47" t="s">
        <v>27</v>
      </c>
      <c r="W208" s="48" t="s">
        <v>320</v>
      </c>
      <c r="X208" s="37" t="s">
        <v>79</v>
      </c>
      <c r="Y208" s="38" t="s">
        <v>319</v>
      </c>
      <c r="Z208" s="39" t="s">
        <v>31</v>
      </c>
      <c r="AA208" s="49">
        <v>1</v>
      </c>
      <c r="AB208" s="228">
        <v>1</v>
      </c>
      <c r="AC208" s="50">
        <v>2</v>
      </c>
      <c r="AD208" s="228">
        <v>1</v>
      </c>
      <c r="AE208" s="228">
        <v>2</v>
      </c>
      <c r="AF208" s="228"/>
      <c r="AG208" s="228"/>
      <c r="AH208" s="228"/>
      <c r="AI208" s="228"/>
      <c r="AJ208" s="228">
        <f>SUM(I208*400+K208)</f>
        <v>482.5</v>
      </c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28" t="s">
        <v>321</v>
      </c>
    </row>
    <row r="209" spans="1:47" s="44" customFormat="1" x14ac:dyDescent="0.5">
      <c r="A209" s="45"/>
      <c r="B209" s="71"/>
      <c r="C209" s="213" t="s">
        <v>1238</v>
      </c>
      <c r="D209" s="33" t="s">
        <v>13</v>
      </c>
      <c r="E209" s="46">
        <v>41893</v>
      </c>
      <c r="F209" s="46">
        <v>108</v>
      </c>
      <c r="G209" s="46">
        <v>130</v>
      </c>
      <c r="H209" s="34">
        <v>9</v>
      </c>
      <c r="I209" s="32">
        <v>1</v>
      </c>
      <c r="J209" s="32" t="s">
        <v>25</v>
      </c>
      <c r="K209" s="32">
        <v>82.5</v>
      </c>
      <c r="L209" s="32" t="s">
        <v>310</v>
      </c>
      <c r="M209" s="47" t="s">
        <v>77</v>
      </c>
      <c r="N209" s="48" t="s">
        <v>570</v>
      </c>
      <c r="O209" s="37" t="s">
        <v>79</v>
      </c>
      <c r="P209" s="38" t="s">
        <v>634</v>
      </c>
      <c r="Q209" s="39" t="s">
        <v>31</v>
      </c>
      <c r="R209" s="49">
        <v>1</v>
      </c>
      <c r="S209" s="49"/>
      <c r="T209" s="49">
        <v>1</v>
      </c>
      <c r="U209" s="215"/>
      <c r="V209" s="47" t="s">
        <v>77</v>
      </c>
      <c r="W209" s="48" t="s">
        <v>570</v>
      </c>
      <c r="X209" s="37" t="s">
        <v>79</v>
      </c>
      <c r="Y209" s="38" t="s">
        <v>634</v>
      </c>
      <c r="Z209" s="39" t="s">
        <v>31</v>
      </c>
      <c r="AA209" s="49">
        <v>1</v>
      </c>
      <c r="AB209" s="228"/>
      <c r="AC209" s="50"/>
      <c r="AD209" s="228"/>
      <c r="AE209" s="228"/>
      <c r="AF209" s="228">
        <f>SUM(I209*400+K209)</f>
        <v>482.5</v>
      </c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  <c r="AR209" s="228"/>
      <c r="AS209" s="228"/>
      <c r="AT209" s="228" t="s">
        <v>533</v>
      </c>
    </row>
    <row r="210" spans="1:47" s="44" customFormat="1" x14ac:dyDescent="0.5">
      <c r="A210" s="45"/>
      <c r="B210" s="71"/>
      <c r="C210" s="213" t="s">
        <v>1239</v>
      </c>
      <c r="D210" s="33" t="s">
        <v>13</v>
      </c>
      <c r="E210" s="46">
        <v>31578</v>
      </c>
      <c r="F210" s="46">
        <v>60</v>
      </c>
      <c r="G210" s="46">
        <v>83</v>
      </c>
      <c r="H210" s="34">
        <v>13</v>
      </c>
      <c r="I210" s="32" t="s">
        <v>25</v>
      </c>
      <c r="J210" s="32">
        <v>1</v>
      </c>
      <c r="K210" s="32">
        <v>68</v>
      </c>
      <c r="L210" s="32" t="s">
        <v>310</v>
      </c>
      <c r="M210" s="47" t="s">
        <v>27</v>
      </c>
      <c r="N210" s="48" t="s">
        <v>322</v>
      </c>
      <c r="O210" s="37" t="s">
        <v>79</v>
      </c>
      <c r="P210" s="38" t="s">
        <v>323</v>
      </c>
      <c r="Q210" s="39" t="s">
        <v>31</v>
      </c>
      <c r="R210" s="49">
        <v>1</v>
      </c>
      <c r="S210" s="49"/>
      <c r="T210" s="49">
        <v>1</v>
      </c>
      <c r="U210" s="215"/>
      <c r="V210" s="47" t="s">
        <v>27</v>
      </c>
      <c r="W210" s="48" t="s">
        <v>322</v>
      </c>
      <c r="X210" s="37" t="s">
        <v>79</v>
      </c>
      <c r="Y210" s="38" t="s">
        <v>323</v>
      </c>
      <c r="Z210" s="39" t="s">
        <v>31</v>
      </c>
      <c r="AA210" s="49">
        <v>1</v>
      </c>
      <c r="AB210" s="228"/>
      <c r="AC210" s="50"/>
      <c r="AD210" s="228"/>
      <c r="AE210" s="228"/>
      <c r="AF210" s="228">
        <f>SUM(J210*100+K210)</f>
        <v>168</v>
      </c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 t="s">
        <v>533</v>
      </c>
    </row>
    <row r="211" spans="1:47" s="44" customFormat="1" x14ac:dyDescent="0.5">
      <c r="A211" s="45"/>
      <c r="B211" s="71"/>
      <c r="C211" s="213" t="s">
        <v>1240</v>
      </c>
      <c r="D211" s="33" t="s">
        <v>13</v>
      </c>
      <c r="E211" s="46">
        <v>31579</v>
      </c>
      <c r="F211" s="46">
        <v>61</v>
      </c>
      <c r="G211" s="46">
        <v>84</v>
      </c>
      <c r="H211" s="34">
        <v>13</v>
      </c>
      <c r="I211" s="32" t="s">
        <v>25</v>
      </c>
      <c r="J211" s="32">
        <v>1</v>
      </c>
      <c r="K211" s="32">
        <v>64</v>
      </c>
      <c r="L211" s="32" t="s">
        <v>310</v>
      </c>
      <c r="M211" s="47" t="s">
        <v>27</v>
      </c>
      <c r="N211" s="48" t="s">
        <v>322</v>
      </c>
      <c r="O211" s="37" t="s">
        <v>79</v>
      </c>
      <c r="P211" s="38" t="s">
        <v>323</v>
      </c>
      <c r="Q211" s="39" t="s">
        <v>31</v>
      </c>
      <c r="R211" s="49">
        <v>1</v>
      </c>
      <c r="S211" s="49"/>
      <c r="T211" s="49">
        <v>1</v>
      </c>
      <c r="U211" s="215"/>
      <c r="V211" s="47" t="s">
        <v>27</v>
      </c>
      <c r="W211" s="48" t="s">
        <v>322</v>
      </c>
      <c r="X211" s="37" t="s">
        <v>79</v>
      </c>
      <c r="Y211" s="38" t="s">
        <v>323</v>
      </c>
      <c r="Z211" s="39" t="s">
        <v>31</v>
      </c>
      <c r="AA211" s="49">
        <v>1</v>
      </c>
      <c r="AB211" s="228"/>
      <c r="AC211" s="50"/>
      <c r="AD211" s="228"/>
      <c r="AE211" s="228"/>
      <c r="AF211" s="228">
        <f>SUM(J211*100+K211)</f>
        <v>164</v>
      </c>
      <c r="AG211" s="228"/>
      <c r="AH211" s="228"/>
      <c r="AI211" s="228"/>
      <c r="AJ211" s="228"/>
      <c r="AK211" s="228"/>
      <c r="AL211" s="228"/>
      <c r="AM211" s="228"/>
      <c r="AN211" s="228"/>
      <c r="AO211" s="228"/>
      <c r="AP211" s="228"/>
      <c r="AQ211" s="228"/>
      <c r="AR211" s="228"/>
      <c r="AS211" s="228"/>
      <c r="AT211" s="228" t="s">
        <v>533</v>
      </c>
    </row>
    <row r="212" spans="1:47" s="44" customFormat="1" x14ac:dyDescent="0.5">
      <c r="A212" s="45"/>
      <c r="B212" s="71"/>
      <c r="C212" s="250" t="s">
        <v>1241</v>
      </c>
      <c r="D212" s="71" t="s">
        <v>13</v>
      </c>
      <c r="E212" s="45">
        <v>31580</v>
      </c>
      <c r="F212" s="45">
        <v>62</v>
      </c>
      <c r="G212" s="45">
        <v>88</v>
      </c>
      <c r="H212" s="45">
        <v>13</v>
      </c>
      <c r="I212" s="45" t="s">
        <v>25</v>
      </c>
      <c r="J212" s="45">
        <v>1</v>
      </c>
      <c r="K212" s="45">
        <v>63</v>
      </c>
      <c r="L212" s="45" t="s">
        <v>297</v>
      </c>
      <c r="M212" s="47" t="s">
        <v>27</v>
      </c>
      <c r="N212" s="48" t="s">
        <v>322</v>
      </c>
      <c r="O212" s="72" t="s">
        <v>79</v>
      </c>
      <c r="P212" s="73" t="s">
        <v>323</v>
      </c>
      <c r="Q212" s="74" t="s">
        <v>31</v>
      </c>
      <c r="R212" s="49">
        <v>1</v>
      </c>
      <c r="S212" s="49"/>
      <c r="T212" s="49">
        <v>1</v>
      </c>
      <c r="U212" s="215"/>
      <c r="V212" s="248" t="s">
        <v>27</v>
      </c>
      <c r="W212" s="249" t="s">
        <v>324</v>
      </c>
      <c r="X212" s="72" t="s">
        <v>79</v>
      </c>
      <c r="Y212" s="73" t="s">
        <v>325</v>
      </c>
      <c r="Z212" s="74" t="s">
        <v>31</v>
      </c>
      <c r="AA212" s="75">
        <v>1</v>
      </c>
      <c r="AB212" s="75">
        <v>1</v>
      </c>
      <c r="AC212" s="50">
        <v>2</v>
      </c>
      <c r="AD212" s="75"/>
      <c r="AE212" s="75"/>
      <c r="AF212" s="75"/>
      <c r="AG212" s="75"/>
      <c r="AH212" s="75"/>
      <c r="AI212" s="75"/>
      <c r="AJ212" s="75">
        <f>SUM(J212*100+K212)</f>
        <v>163</v>
      </c>
      <c r="AK212" s="75"/>
      <c r="AL212" s="75"/>
      <c r="AM212" s="75"/>
      <c r="AN212" s="75"/>
      <c r="AO212" s="75"/>
      <c r="AP212" s="75"/>
      <c r="AQ212" s="75"/>
      <c r="AR212" s="75"/>
      <c r="AS212" s="75"/>
      <c r="AT212" s="75" t="s">
        <v>326</v>
      </c>
    </row>
    <row r="213" spans="1:47" s="44" customFormat="1" ht="27.75" x14ac:dyDescent="0.65">
      <c r="A213" s="68"/>
      <c r="B213" s="67"/>
      <c r="C213" s="10"/>
      <c r="D213" s="10"/>
      <c r="E213" s="108"/>
      <c r="F213" s="108"/>
      <c r="G213" s="108"/>
      <c r="H213" s="108"/>
      <c r="I213" s="9"/>
      <c r="J213" s="9"/>
      <c r="K213" s="9"/>
      <c r="L213" s="9"/>
      <c r="M213" s="16"/>
      <c r="N213" s="16"/>
      <c r="O213" s="11"/>
      <c r="P213" s="12"/>
      <c r="Q213" s="12"/>
      <c r="R213" s="13"/>
      <c r="S213" s="13"/>
      <c r="T213" s="13"/>
      <c r="U213" s="13"/>
      <c r="V213" s="16"/>
      <c r="W213" s="16"/>
      <c r="X213" s="11"/>
      <c r="Y213" s="12"/>
      <c r="Z213" s="12"/>
      <c r="AA213" s="13"/>
      <c r="AB213" s="14"/>
      <c r="AC213" s="15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274" t="s">
        <v>1102</v>
      </c>
      <c r="AT213" s="274"/>
      <c r="AU213" s="274"/>
    </row>
    <row r="214" spans="1:47" s="44" customFormat="1" ht="27.75" x14ac:dyDescent="0.65">
      <c r="A214" s="68"/>
      <c r="B214" s="67"/>
      <c r="C214" s="275" t="s">
        <v>1291</v>
      </c>
      <c r="D214" s="275"/>
      <c r="E214" s="275"/>
      <c r="F214" s="275"/>
      <c r="G214" s="275"/>
      <c r="H214" s="275"/>
      <c r="I214" s="275"/>
      <c r="J214" s="275"/>
      <c r="K214" s="275"/>
      <c r="L214" s="275"/>
      <c r="M214" s="275"/>
      <c r="N214" s="275"/>
      <c r="O214" s="275"/>
      <c r="P214" s="275"/>
      <c r="Q214" s="275"/>
      <c r="R214" s="275"/>
      <c r="S214" s="275"/>
      <c r="T214" s="275"/>
      <c r="U214" s="275"/>
      <c r="V214" s="275"/>
      <c r="W214" s="275"/>
      <c r="X214" s="275"/>
      <c r="Y214" s="275"/>
      <c r="Z214" s="275"/>
      <c r="AA214" s="275"/>
      <c r="AB214" s="275"/>
      <c r="AC214" s="275"/>
      <c r="AD214" s="275"/>
      <c r="AE214" s="275"/>
      <c r="AF214" s="275"/>
      <c r="AG214" s="275"/>
      <c r="AH214" s="275"/>
      <c r="AI214" s="275"/>
      <c r="AJ214" s="275"/>
      <c r="AK214" s="275"/>
      <c r="AL214" s="275"/>
      <c r="AM214" s="275"/>
      <c r="AN214" s="275"/>
      <c r="AO214" s="275"/>
      <c r="AP214" s="275"/>
      <c r="AQ214" s="275"/>
      <c r="AR214" s="275"/>
      <c r="AS214" s="275"/>
      <c r="AT214" s="275"/>
      <c r="AU214" s="107"/>
    </row>
    <row r="215" spans="1:47" s="44" customFormat="1" ht="27.75" x14ac:dyDescent="0.5">
      <c r="A215" s="68"/>
      <c r="B215" s="67"/>
      <c r="C215" s="276" t="s">
        <v>1069</v>
      </c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276"/>
      <c r="X215" s="276"/>
      <c r="Y215" s="276"/>
      <c r="Z215" s="276"/>
      <c r="AA215" s="276"/>
      <c r="AB215" s="276"/>
      <c r="AC215" s="276"/>
      <c r="AD215" s="276"/>
      <c r="AE215" s="276"/>
      <c r="AF215" s="276"/>
      <c r="AG215" s="276"/>
      <c r="AH215" s="276"/>
      <c r="AI215" s="276"/>
      <c r="AJ215" s="276"/>
      <c r="AK215" s="276"/>
      <c r="AL215" s="276"/>
      <c r="AM215" s="276"/>
      <c r="AN215" s="276"/>
      <c r="AO215" s="276"/>
      <c r="AP215" s="276"/>
      <c r="AQ215" s="276"/>
      <c r="AR215" s="276"/>
      <c r="AS215" s="276"/>
      <c r="AT215" s="276"/>
      <c r="AU215" s="276"/>
    </row>
    <row r="216" spans="1:47" s="44" customFormat="1" ht="27.75" x14ac:dyDescent="0.65">
      <c r="A216" s="68"/>
      <c r="B216" s="67"/>
      <c r="C216" s="275" t="s">
        <v>1070</v>
      </c>
      <c r="D216" s="275"/>
      <c r="E216" s="275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275"/>
      <c r="Q216" s="275"/>
      <c r="R216" s="275"/>
      <c r="S216" s="275"/>
      <c r="T216" s="275"/>
      <c r="U216" s="275"/>
      <c r="V216" s="275"/>
      <c r="W216" s="275"/>
      <c r="X216" s="275"/>
      <c r="Y216" s="275"/>
      <c r="Z216" s="275"/>
      <c r="AA216" s="275"/>
      <c r="AB216" s="275"/>
      <c r="AC216" s="275"/>
      <c r="AD216" s="275"/>
      <c r="AE216" s="275"/>
      <c r="AF216" s="275"/>
      <c r="AG216" s="275"/>
      <c r="AH216" s="275"/>
      <c r="AI216" s="275"/>
      <c r="AJ216" s="275"/>
      <c r="AK216" s="275"/>
      <c r="AL216" s="275"/>
      <c r="AM216" s="275"/>
      <c r="AN216" s="275"/>
      <c r="AO216" s="275"/>
      <c r="AP216" s="275"/>
      <c r="AQ216" s="275"/>
      <c r="AR216" s="275"/>
      <c r="AS216" s="275"/>
      <c r="AT216" s="275"/>
      <c r="AU216" s="275"/>
    </row>
    <row r="217" spans="1:47" s="44" customFormat="1" x14ac:dyDescent="0.5">
      <c r="A217" s="68"/>
      <c r="B217" s="67"/>
      <c r="C217" s="271" t="s">
        <v>1089</v>
      </c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  <c r="AB217" s="272"/>
      <c r="AC217" s="272"/>
      <c r="AD217" s="272"/>
      <c r="AE217" s="272"/>
      <c r="AF217" s="272"/>
      <c r="AG217" s="272"/>
      <c r="AH217" s="272"/>
      <c r="AI217" s="272"/>
      <c r="AJ217" s="273"/>
      <c r="AK217" s="264" t="s">
        <v>1101</v>
      </c>
      <c r="AL217" s="264"/>
      <c r="AM217" s="264"/>
      <c r="AN217" s="264"/>
      <c r="AO217" s="264"/>
      <c r="AP217" s="264"/>
      <c r="AQ217" s="264"/>
      <c r="AR217" s="264"/>
      <c r="AS217" s="264"/>
      <c r="AT217" s="264"/>
      <c r="AU217" s="111"/>
    </row>
    <row r="218" spans="1:47" s="44" customFormat="1" x14ac:dyDescent="0.5">
      <c r="A218" s="68"/>
      <c r="B218" s="67"/>
      <c r="C218" s="17"/>
      <c r="D218" s="92"/>
      <c r="E218" s="96" t="s">
        <v>1073</v>
      </c>
      <c r="F218" s="277" t="s">
        <v>0</v>
      </c>
      <c r="G218" s="289" t="s">
        <v>1</v>
      </c>
      <c r="H218" s="86"/>
      <c r="I218" s="292" t="s">
        <v>18</v>
      </c>
      <c r="J218" s="292"/>
      <c r="K218" s="293"/>
      <c r="L218" s="277" t="s">
        <v>2</v>
      </c>
      <c r="M218" s="279" t="s">
        <v>5</v>
      </c>
      <c r="N218" s="280"/>
      <c r="O218" s="281"/>
      <c r="P218" s="285" t="s">
        <v>3</v>
      </c>
      <c r="Q218" s="286"/>
      <c r="R218" s="265" t="s">
        <v>4</v>
      </c>
      <c r="S218" s="266"/>
      <c r="T218" s="266"/>
      <c r="U218" s="267"/>
      <c r="V218" s="279" t="s">
        <v>5</v>
      </c>
      <c r="W218" s="280"/>
      <c r="X218" s="281"/>
      <c r="Y218" s="279" t="s">
        <v>6</v>
      </c>
      <c r="Z218" s="281"/>
      <c r="AA218" s="83" t="s">
        <v>7</v>
      </c>
      <c r="AB218" s="261" t="s">
        <v>8</v>
      </c>
      <c r="AC218" s="18" t="s">
        <v>9</v>
      </c>
      <c r="AD218" s="261" t="s">
        <v>10</v>
      </c>
      <c r="AE218" s="261" t="s">
        <v>11</v>
      </c>
      <c r="AF218" s="265" t="s">
        <v>1088</v>
      </c>
      <c r="AG218" s="266"/>
      <c r="AH218" s="266"/>
      <c r="AI218" s="266"/>
      <c r="AJ218" s="267"/>
      <c r="AK218" s="268" t="s">
        <v>1071</v>
      </c>
      <c r="AL218" s="92"/>
      <c r="AM218" s="92"/>
      <c r="AN218" s="64"/>
      <c r="AO218" s="279" t="s">
        <v>1088</v>
      </c>
      <c r="AP218" s="266"/>
      <c r="AQ218" s="266"/>
      <c r="AR218" s="266"/>
      <c r="AS218" s="267"/>
      <c r="AT218" s="261" t="s">
        <v>1100</v>
      </c>
      <c r="AU218" s="111"/>
    </row>
    <row r="219" spans="1:47" s="44" customFormat="1" x14ac:dyDescent="0.5">
      <c r="A219" s="68"/>
      <c r="B219" s="67"/>
      <c r="C219" s="20"/>
      <c r="D219" s="21" t="s">
        <v>1072</v>
      </c>
      <c r="E219" s="97" t="s">
        <v>1074</v>
      </c>
      <c r="F219" s="278"/>
      <c r="G219" s="290"/>
      <c r="H219" s="87" t="s">
        <v>1075</v>
      </c>
      <c r="I219" s="22"/>
      <c r="J219" s="22"/>
      <c r="K219" s="23"/>
      <c r="L219" s="278"/>
      <c r="M219" s="282"/>
      <c r="N219" s="283"/>
      <c r="O219" s="284"/>
      <c r="P219" s="287"/>
      <c r="Q219" s="288"/>
      <c r="R219" s="81"/>
      <c r="S219" s="82"/>
      <c r="T219" s="82"/>
      <c r="U219" s="82"/>
      <c r="V219" s="282"/>
      <c r="W219" s="283"/>
      <c r="X219" s="284"/>
      <c r="Y219" s="282"/>
      <c r="Z219" s="284"/>
      <c r="AA219" s="84"/>
      <c r="AB219" s="262"/>
      <c r="AC219" s="18"/>
      <c r="AD219" s="262"/>
      <c r="AE219" s="262"/>
      <c r="AF219" s="83"/>
      <c r="AG219" s="261" t="s">
        <v>1079</v>
      </c>
      <c r="AH219" s="261" t="s">
        <v>1080</v>
      </c>
      <c r="AI219" s="89"/>
      <c r="AJ219" s="83" t="s">
        <v>1086</v>
      </c>
      <c r="AK219" s="269"/>
      <c r="AL219" s="93"/>
      <c r="AM219" s="93" t="s">
        <v>1072</v>
      </c>
      <c r="AN219" s="26" t="s">
        <v>1094</v>
      </c>
      <c r="AO219" s="83"/>
      <c r="AP219" s="281" t="s">
        <v>1079</v>
      </c>
      <c r="AQ219" s="261" t="s">
        <v>1080</v>
      </c>
      <c r="AR219" s="89"/>
      <c r="AS219" s="83" t="s">
        <v>1097</v>
      </c>
      <c r="AT219" s="262"/>
      <c r="AU219" s="111"/>
    </row>
    <row r="220" spans="1:47" s="44" customFormat="1" x14ac:dyDescent="0.5">
      <c r="A220" s="68"/>
      <c r="B220" s="67"/>
      <c r="C220" s="20" t="s">
        <v>1071</v>
      </c>
      <c r="D220" s="93" t="s">
        <v>22</v>
      </c>
      <c r="E220" s="97" t="s">
        <v>861</v>
      </c>
      <c r="F220" s="278"/>
      <c r="G220" s="290"/>
      <c r="H220" s="24" t="s">
        <v>1076</v>
      </c>
      <c r="I220" s="97" t="s">
        <v>19</v>
      </c>
      <c r="J220" s="86" t="s">
        <v>20</v>
      </c>
      <c r="K220" s="91" t="s">
        <v>21</v>
      </c>
      <c r="L220" s="278"/>
      <c r="M220" s="282"/>
      <c r="N220" s="283"/>
      <c r="O220" s="284"/>
      <c r="P220" s="287"/>
      <c r="Q220" s="288"/>
      <c r="R220" s="83" t="s">
        <v>13</v>
      </c>
      <c r="S220" s="83" t="s">
        <v>14</v>
      </c>
      <c r="T220" s="83" t="s">
        <v>17</v>
      </c>
      <c r="U220" s="88" t="s">
        <v>15</v>
      </c>
      <c r="V220" s="282"/>
      <c r="W220" s="283"/>
      <c r="X220" s="284"/>
      <c r="Y220" s="282"/>
      <c r="Z220" s="284"/>
      <c r="AA220" s="84" t="s">
        <v>22</v>
      </c>
      <c r="AB220" s="262"/>
      <c r="AC220" s="25" t="s">
        <v>16</v>
      </c>
      <c r="AD220" s="262"/>
      <c r="AE220" s="262"/>
      <c r="AF220" s="84" t="s">
        <v>1078</v>
      </c>
      <c r="AG220" s="262"/>
      <c r="AH220" s="262"/>
      <c r="AI220" s="89" t="s">
        <v>1081</v>
      </c>
      <c r="AJ220" s="84" t="s">
        <v>1085</v>
      </c>
      <c r="AK220" s="269"/>
      <c r="AL220" s="93" t="s">
        <v>1090</v>
      </c>
      <c r="AM220" s="93" t="s">
        <v>1091</v>
      </c>
      <c r="AN220" s="26" t="s">
        <v>1095</v>
      </c>
      <c r="AO220" s="84" t="s">
        <v>1078</v>
      </c>
      <c r="AP220" s="284"/>
      <c r="AQ220" s="262"/>
      <c r="AR220" s="89" t="s">
        <v>1081</v>
      </c>
      <c r="AS220" s="84" t="s">
        <v>1098</v>
      </c>
      <c r="AT220" s="262"/>
      <c r="AU220" s="111"/>
    </row>
    <row r="221" spans="1:47" s="44" customFormat="1" x14ac:dyDescent="0.5">
      <c r="A221" s="68"/>
      <c r="B221" s="67"/>
      <c r="C221" s="20"/>
      <c r="D221" s="93"/>
      <c r="E221" s="97"/>
      <c r="F221" s="87"/>
      <c r="G221" s="97"/>
      <c r="H221" s="87" t="s">
        <v>1077</v>
      </c>
      <c r="I221" s="97"/>
      <c r="J221" s="87"/>
      <c r="K221" s="97"/>
      <c r="L221" s="97"/>
      <c r="M221" s="89"/>
      <c r="N221" s="89"/>
      <c r="O221" s="89"/>
      <c r="P221" s="97"/>
      <c r="Q221" s="97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27"/>
      <c r="AD221" s="89"/>
      <c r="AE221" s="89"/>
      <c r="AF221" s="84" t="s">
        <v>1082</v>
      </c>
      <c r="AG221" s="262"/>
      <c r="AH221" s="262"/>
      <c r="AI221" s="89" t="s">
        <v>1084</v>
      </c>
      <c r="AJ221" s="84" t="s">
        <v>1087</v>
      </c>
      <c r="AK221" s="269"/>
      <c r="AL221" s="93"/>
      <c r="AM221" s="93" t="s">
        <v>1092</v>
      </c>
      <c r="AN221" s="26" t="s">
        <v>1096</v>
      </c>
      <c r="AO221" s="84" t="s">
        <v>1082</v>
      </c>
      <c r="AP221" s="284"/>
      <c r="AQ221" s="262"/>
      <c r="AR221" s="89" t="s">
        <v>1084</v>
      </c>
      <c r="AS221" s="84" t="s">
        <v>1091</v>
      </c>
      <c r="AT221" s="262"/>
      <c r="AU221" s="111"/>
    </row>
    <row r="222" spans="1:47" s="70" customFormat="1" x14ac:dyDescent="0.5">
      <c r="A222" s="68"/>
      <c r="B222" s="67"/>
      <c r="C222" s="28"/>
      <c r="D222" s="94"/>
      <c r="E222" s="22"/>
      <c r="F222" s="29"/>
      <c r="G222" s="22"/>
      <c r="H222" s="29"/>
      <c r="I222" s="22"/>
      <c r="J222" s="29"/>
      <c r="K222" s="22"/>
      <c r="L222" s="22"/>
      <c r="M222" s="30"/>
      <c r="N222" s="30"/>
      <c r="O222" s="30"/>
      <c r="P222" s="22"/>
      <c r="Q222" s="22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1"/>
      <c r="AD222" s="30"/>
      <c r="AE222" s="30"/>
      <c r="AF222" s="85" t="s">
        <v>1083</v>
      </c>
      <c r="AG222" s="263"/>
      <c r="AH222" s="263"/>
      <c r="AI222" s="30" t="s">
        <v>1085</v>
      </c>
      <c r="AJ222" s="85" t="s">
        <v>1072</v>
      </c>
      <c r="AK222" s="270"/>
      <c r="AL222" s="94"/>
      <c r="AM222" s="94" t="s">
        <v>1093</v>
      </c>
      <c r="AN222" s="65"/>
      <c r="AO222" s="85" t="s">
        <v>1083</v>
      </c>
      <c r="AP222" s="296"/>
      <c r="AQ222" s="263"/>
      <c r="AR222" s="30" t="s">
        <v>1085</v>
      </c>
      <c r="AS222" s="85" t="s">
        <v>1099</v>
      </c>
      <c r="AT222" s="263"/>
      <c r="AU222" s="111"/>
    </row>
    <row r="223" spans="1:47" s="44" customFormat="1" x14ac:dyDescent="0.5">
      <c r="A223" s="45"/>
      <c r="B223" s="66"/>
      <c r="C223" s="213" t="s">
        <v>1242</v>
      </c>
      <c r="D223" s="33" t="s">
        <v>13</v>
      </c>
      <c r="E223" s="32">
        <v>31997</v>
      </c>
      <c r="F223" s="32">
        <v>63</v>
      </c>
      <c r="G223" s="32">
        <v>85</v>
      </c>
      <c r="H223" s="32">
        <v>13</v>
      </c>
      <c r="I223" s="32" t="s">
        <v>25</v>
      </c>
      <c r="J223" s="32">
        <v>2</v>
      </c>
      <c r="K223" s="32">
        <v>8</v>
      </c>
      <c r="L223" s="32" t="s">
        <v>297</v>
      </c>
      <c r="M223" s="47" t="s">
        <v>77</v>
      </c>
      <c r="N223" s="48" t="s">
        <v>327</v>
      </c>
      <c r="O223" s="37" t="s">
        <v>79</v>
      </c>
      <c r="P223" s="38" t="s">
        <v>323</v>
      </c>
      <c r="Q223" s="39" t="s">
        <v>31</v>
      </c>
      <c r="R223" s="49">
        <v>1</v>
      </c>
      <c r="S223" s="49"/>
      <c r="T223" s="49">
        <v>1</v>
      </c>
      <c r="U223" s="95"/>
      <c r="V223" s="53" t="s">
        <v>27</v>
      </c>
      <c r="W223" s="54" t="s">
        <v>324</v>
      </c>
      <c r="X223" s="37" t="s">
        <v>79</v>
      </c>
      <c r="Y223" s="38" t="s">
        <v>325</v>
      </c>
      <c r="Z223" s="39" t="s">
        <v>31</v>
      </c>
      <c r="AA223" s="42">
        <v>1</v>
      </c>
      <c r="AB223" s="42"/>
      <c r="AC223" s="50"/>
      <c r="AD223" s="42"/>
      <c r="AE223" s="42"/>
      <c r="AF223" s="42"/>
      <c r="AG223" s="42"/>
      <c r="AH223" s="42"/>
      <c r="AI223" s="42"/>
      <c r="AJ223" s="42">
        <f>SUM(J223*100+K223)</f>
        <v>208</v>
      </c>
      <c r="AK223" s="42"/>
      <c r="AL223" s="42"/>
      <c r="AM223" s="42"/>
      <c r="AN223" s="42"/>
      <c r="AO223" s="42"/>
      <c r="AP223" s="42"/>
      <c r="AQ223" s="42"/>
      <c r="AR223" s="42"/>
      <c r="AS223" s="42"/>
      <c r="AT223" s="42" t="s">
        <v>328</v>
      </c>
    </row>
    <row r="224" spans="1:47" s="44" customFormat="1" x14ac:dyDescent="0.5">
      <c r="A224" s="45"/>
      <c r="B224" s="66"/>
      <c r="C224" s="213" t="s">
        <v>1243</v>
      </c>
      <c r="D224" s="33" t="s">
        <v>13</v>
      </c>
      <c r="E224" s="46">
        <v>33637</v>
      </c>
      <c r="F224" s="46">
        <v>59</v>
      </c>
      <c r="G224" s="46">
        <v>82</v>
      </c>
      <c r="H224" s="34">
        <v>13</v>
      </c>
      <c r="I224" s="32">
        <v>1</v>
      </c>
      <c r="J224" s="32">
        <v>1</v>
      </c>
      <c r="K224" s="32">
        <v>7</v>
      </c>
      <c r="L224" s="32" t="s">
        <v>297</v>
      </c>
      <c r="M224" s="47" t="s">
        <v>27</v>
      </c>
      <c r="N224" s="48" t="s">
        <v>322</v>
      </c>
      <c r="O224" s="37" t="s">
        <v>79</v>
      </c>
      <c r="P224" s="38" t="s">
        <v>323</v>
      </c>
      <c r="Q224" s="39" t="s">
        <v>31</v>
      </c>
      <c r="R224" s="49">
        <v>1</v>
      </c>
      <c r="S224" s="49"/>
      <c r="T224" s="49">
        <v>1</v>
      </c>
      <c r="U224" s="95"/>
      <c r="V224" s="53" t="s">
        <v>27</v>
      </c>
      <c r="W224" s="54" t="s">
        <v>635</v>
      </c>
      <c r="X224" s="37" t="s">
        <v>79</v>
      </c>
      <c r="Y224" s="38" t="s">
        <v>330</v>
      </c>
      <c r="Z224" s="39" t="s">
        <v>31</v>
      </c>
      <c r="AA224" s="42">
        <v>1</v>
      </c>
      <c r="AB224" s="42">
        <v>1</v>
      </c>
      <c r="AC224" s="50">
        <v>1</v>
      </c>
      <c r="AD224" s="42"/>
      <c r="AE224" s="42"/>
      <c r="AF224" s="42">
        <f>SUM(I224*400+J224*100+K224)</f>
        <v>507</v>
      </c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 t="s">
        <v>636</v>
      </c>
    </row>
    <row r="225" spans="1:46" s="44" customFormat="1" x14ac:dyDescent="0.5">
      <c r="A225" s="45"/>
      <c r="B225" s="66"/>
      <c r="C225" s="213" t="s">
        <v>1244</v>
      </c>
      <c r="D225" s="33" t="s">
        <v>13</v>
      </c>
      <c r="E225" s="32">
        <v>42087</v>
      </c>
      <c r="F225" s="32">
        <v>112</v>
      </c>
      <c r="G225" s="32">
        <v>134</v>
      </c>
      <c r="H225" s="32">
        <v>13</v>
      </c>
      <c r="I225" s="32">
        <v>1</v>
      </c>
      <c r="J225" s="32">
        <v>3</v>
      </c>
      <c r="K225" s="32">
        <v>16</v>
      </c>
      <c r="L225" s="32" t="s">
        <v>310</v>
      </c>
      <c r="M225" s="47" t="s">
        <v>77</v>
      </c>
      <c r="N225" s="48" t="s">
        <v>329</v>
      </c>
      <c r="O225" s="37" t="s">
        <v>79</v>
      </c>
      <c r="P225" s="38" t="s">
        <v>330</v>
      </c>
      <c r="Q225" s="39" t="s">
        <v>31</v>
      </c>
      <c r="R225" s="49">
        <v>1</v>
      </c>
      <c r="S225" s="49"/>
      <c r="T225" s="49">
        <v>1</v>
      </c>
      <c r="U225" s="95"/>
      <c r="V225" s="47" t="s">
        <v>77</v>
      </c>
      <c r="W225" s="48" t="s">
        <v>329</v>
      </c>
      <c r="X225" s="37" t="s">
        <v>79</v>
      </c>
      <c r="Y225" s="38" t="s">
        <v>330</v>
      </c>
      <c r="Z225" s="39" t="s">
        <v>31</v>
      </c>
      <c r="AA225" s="42">
        <v>1</v>
      </c>
      <c r="AB225" s="42">
        <v>1</v>
      </c>
      <c r="AC225" s="50">
        <v>2</v>
      </c>
      <c r="AD225" s="42"/>
      <c r="AE225" s="42"/>
      <c r="AF225" s="42"/>
      <c r="AG225" s="42"/>
      <c r="AH225" s="42"/>
      <c r="AI225" s="42"/>
      <c r="AJ225" s="42">
        <f>SUM(I225*400+J225*100+K225)</f>
        <v>716</v>
      </c>
      <c r="AK225" s="42"/>
      <c r="AL225" s="42"/>
      <c r="AM225" s="42"/>
      <c r="AN225" s="42"/>
      <c r="AO225" s="42"/>
      <c r="AP225" s="42"/>
      <c r="AQ225" s="42"/>
      <c r="AR225" s="42"/>
      <c r="AS225" s="42"/>
      <c r="AT225" s="42" t="s">
        <v>203</v>
      </c>
    </row>
    <row r="226" spans="1:46" s="44" customFormat="1" x14ac:dyDescent="0.5">
      <c r="A226" s="45"/>
      <c r="B226" s="71"/>
      <c r="C226" s="213" t="s">
        <v>1245</v>
      </c>
      <c r="D226" s="33" t="s">
        <v>13</v>
      </c>
      <c r="E226" s="46">
        <v>31999</v>
      </c>
      <c r="F226" s="46">
        <v>65</v>
      </c>
      <c r="G226" s="46">
        <v>77</v>
      </c>
      <c r="H226" s="34">
        <v>13</v>
      </c>
      <c r="I226" s="32" t="s">
        <v>25</v>
      </c>
      <c r="J226" s="32">
        <v>3</v>
      </c>
      <c r="K226" s="32">
        <v>77</v>
      </c>
      <c r="L226" s="32" t="s">
        <v>297</v>
      </c>
      <c r="M226" s="47" t="s">
        <v>77</v>
      </c>
      <c r="N226" s="48" t="s">
        <v>329</v>
      </c>
      <c r="O226" s="37" t="s">
        <v>79</v>
      </c>
      <c r="P226" s="38" t="s">
        <v>330</v>
      </c>
      <c r="Q226" s="39" t="s">
        <v>31</v>
      </c>
      <c r="R226" s="49">
        <v>1</v>
      </c>
      <c r="S226" s="49"/>
      <c r="T226" s="49">
        <v>1</v>
      </c>
      <c r="U226" s="215"/>
      <c r="V226" s="47" t="s">
        <v>77</v>
      </c>
      <c r="W226" s="48" t="s">
        <v>329</v>
      </c>
      <c r="X226" s="37" t="s">
        <v>79</v>
      </c>
      <c r="Y226" s="38" t="s">
        <v>330</v>
      </c>
      <c r="Z226" s="39" t="s">
        <v>31</v>
      </c>
      <c r="AA226" s="228">
        <v>1</v>
      </c>
      <c r="AB226" s="228"/>
      <c r="AC226" s="50"/>
      <c r="AD226" s="228"/>
      <c r="AE226" s="228"/>
      <c r="AF226" s="228"/>
      <c r="AG226" s="228"/>
      <c r="AH226" s="228"/>
      <c r="AI226" s="228">
        <f>SUM(J226*100+K226)</f>
        <v>377</v>
      </c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 t="s">
        <v>538</v>
      </c>
    </row>
    <row r="227" spans="1:46" s="44" customFormat="1" x14ac:dyDescent="0.5">
      <c r="A227" s="45"/>
      <c r="B227" s="71"/>
      <c r="C227" s="213" t="s">
        <v>1246</v>
      </c>
      <c r="D227" s="33" t="s">
        <v>13</v>
      </c>
      <c r="E227" s="32">
        <v>32011</v>
      </c>
      <c r="F227" s="32">
        <v>115</v>
      </c>
      <c r="G227" s="32">
        <v>137</v>
      </c>
      <c r="H227" s="32">
        <v>13</v>
      </c>
      <c r="I227" s="32" t="s">
        <v>25</v>
      </c>
      <c r="J227" s="32">
        <v>3</v>
      </c>
      <c r="K227" s="32">
        <v>56</v>
      </c>
      <c r="L227" s="32" t="s">
        <v>310</v>
      </c>
      <c r="M227" s="47" t="s">
        <v>77</v>
      </c>
      <c r="N227" s="48" t="s">
        <v>331</v>
      </c>
      <c r="O227" s="37" t="s">
        <v>79</v>
      </c>
      <c r="P227" s="38" t="s">
        <v>332</v>
      </c>
      <c r="Q227" s="39" t="s">
        <v>31</v>
      </c>
      <c r="R227" s="49">
        <v>1</v>
      </c>
      <c r="S227" s="49"/>
      <c r="T227" s="49">
        <v>1</v>
      </c>
      <c r="U227" s="215"/>
      <c r="V227" s="47" t="s">
        <v>77</v>
      </c>
      <c r="W227" s="48" t="s">
        <v>331</v>
      </c>
      <c r="X227" s="37" t="s">
        <v>79</v>
      </c>
      <c r="Y227" s="38" t="s">
        <v>332</v>
      </c>
      <c r="Z227" s="39" t="s">
        <v>31</v>
      </c>
      <c r="AA227" s="228">
        <v>1</v>
      </c>
      <c r="AB227" s="228">
        <v>1</v>
      </c>
      <c r="AC227" s="50">
        <v>2</v>
      </c>
      <c r="AD227" s="228"/>
      <c r="AE227" s="228"/>
      <c r="AF227" s="228"/>
      <c r="AG227" s="228"/>
      <c r="AH227" s="228"/>
      <c r="AI227" s="228"/>
      <c r="AJ227" s="228">
        <f>SUM(J227*100+K227)</f>
        <v>356</v>
      </c>
      <c r="AK227" s="228"/>
      <c r="AL227" s="228"/>
      <c r="AM227" s="228"/>
      <c r="AN227" s="228"/>
      <c r="AO227" s="228"/>
      <c r="AP227" s="228"/>
      <c r="AQ227" s="228"/>
      <c r="AR227" s="228"/>
      <c r="AS227" s="228"/>
      <c r="AT227" s="228" t="s">
        <v>333</v>
      </c>
    </row>
    <row r="228" spans="1:46" s="44" customFormat="1" x14ac:dyDescent="0.5">
      <c r="A228" s="45"/>
      <c r="B228" s="71"/>
      <c r="C228" s="213" t="s">
        <v>1247</v>
      </c>
      <c r="D228" s="33" t="s">
        <v>13</v>
      </c>
      <c r="E228" s="32">
        <v>1040</v>
      </c>
      <c r="F228" s="32">
        <v>6</v>
      </c>
      <c r="G228" s="32">
        <v>4534</v>
      </c>
      <c r="H228" s="32">
        <v>13</v>
      </c>
      <c r="I228" s="32" t="s">
        <v>25</v>
      </c>
      <c r="J228" s="32">
        <v>2</v>
      </c>
      <c r="K228" s="32">
        <v>72.5</v>
      </c>
      <c r="L228" s="32" t="s">
        <v>297</v>
      </c>
      <c r="M228" s="47" t="s">
        <v>27</v>
      </c>
      <c r="N228" s="48" t="s">
        <v>334</v>
      </c>
      <c r="O228" s="37" t="s">
        <v>79</v>
      </c>
      <c r="P228" s="38" t="s">
        <v>335</v>
      </c>
      <c r="Q228" s="39" t="s">
        <v>31</v>
      </c>
      <c r="R228" s="49">
        <v>1</v>
      </c>
      <c r="S228" s="49"/>
      <c r="T228" s="49">
        <v>1</v>
      </c>
      <c r="U228" s="215"/>
      <c r="V228" s="47" t="s">
        <v>27</v>
      </c>
      <c r="W228" s="48" t="s">
        <v>334</v>
      </c>
      <c r="X228" s="37" t="s">
        <v>79</v>
      </c>
      <c r="Y228" s="38" t="s">
        <v>335</v>
      </c>
      <c r="Z228" s="39" t="s">
        <v>31</v>
      </c>
      <c r="AA228" s="228">
        <v>1</v>
      </c>
      <c r="AB228" s="228">
        <v>1</v>
      </c>
      <c r="AC228" s="50">
        <v>2</v>
      </c>
      <c r="AD228" s="228"/>
      <c r="AE228" s="228"/>
      <c r="AF228" s="228"/>
      <c r="AG228" s="228"/>
      <c r="AH228" s="228"/>
      <c r="AI228" s="228"/>
      <c r="AJ228" s="228">
        <f>SUM(J228*100+K228)</f>
        <v>272.5</v>
      </c>
      <c r="AK228" s="228"/>
      <c r="AL228" s="228"/>
      <c r="AM228" s="228"/>
      <c r="AN228" s="228"/>
      <c r="AO228" s="228"/>
      <c r="AP228" s="228"/>
      <c r="AQ228" s="228"/>
      <c r="AR228" s="228"/>
      <c r="AS228" s="228"/>
      <c r="AT228" s="228" t="s">
        <v>103</v>
      </c>
    </row>
    <row r="229" spans="1:46" s="44" customFormat="1" x14ac:dyDescent="0.5">
      <c r="A229" s="45"/>
      <c r="B229" s="71"/>
      <c r="C229" s="213" t="s">
        <v>1248</v>
      </c>
      <c r="D229" s="33" t="s">
        <v>13</v>
      </c>
      <c r="E229" s="32">
        <v>41892</v>
      </c>
      <c r="F229" s="32">
        <v>109</v>
      </c>
      <c r="G229" s="32">
        <v>131</v>
      </c>
      <c r="H229" s="32">
        <v>13</v>
      </c>
      <c r="I229" s="32" t="s">
        <v>25</v>
      </c>
      <c r="J229" s="32">
        <v>3</v>
      </c>
      <c r="K229" s="32">
        <v>84</v>
      </c>
      <c r="L229" s="32" t="s">
        <v>310</v>
      </c>
      <c r="M229" s="47" t="s">
        <v>27</v>
      </c>
      <c r="N229" s="48" t="s">
        <v>126</v>
      </c>
      <c r="O229" s="37" t="s">
        <v>79</v>
      </c>
      <c r="P229" s="38" t="s">
        <v>336</v>
      </c>
      <c r="Q229" s="39" t="s">
        <v>31</v>
      </c>
      <c r="R229" s="49">
        <v>1</v>
      </c>
      <c r="S229" s="49"/>
      <c r="T229" s="49">
        <v>1</v>
      </c>
      <c r="U229" s="215"/>
      <c r="V229" s="53" t="s">
        <v>77</v>
      </c>
      <c r="W229" s="54" t="s">
        <v>337</v>
      </c>
      <c r="X229" s="37" t="s">
        <v>79</v>
      </c>
      <c r="Y229" s="38" t="s">
        <v>336</v>
      </c>
      <c r="Z229" s="39" t="s">
        <v>31</v>
      </c>
      <c r="AA229" s="228">
        <v>1</v>
      </c>
      <c r="AB229" s="228">
        <v>1</v>
      </c>
      <c r="AC229" s="50">
        <v>2</v>
      </c>
      <c r="AD229" s="228"/>
      <c r="AE229" s="228"/>
      <c r="AF229" s="228"/>
      <c r="AG229" s="228"/>
      <c r="AH229" s="228"/>
      <c r="AI229" s="228"/>
      <c r="AJ229" s="228">
        <f>SUM(J229*100+K229)</f>
        <v>384</v>
      </c>
      <c r="AK229" s="228"/>
      <c r="AL229" s="228"/>
      <c r="AM229" s="228"/>
      <c r="AN229" s="228"/>
      <c r="AO229" s="228"/>
      <c r="AP229" s="228"/>
      <c r="AQ229" s="228"/>
      <c r="AR229" s="228"/>
      <c r="AS229" s="228"/>
      <c r="AT229" s="228" t="s">
        <v>103</v>
      </c>
    </row>
    <row r="230" spans="1:46" s="44" customFormat="1" x14ac:dyDescent="0.5">
      <c r="A230" s="45"/>
      <c r="B230" s="71"/>
      <c r="C230" s="213" t="s">
        <v>1249</v>
      </c>
      <c r="D230" s="33" t="s">
        <v>13</v>
      </c>
      <c r="E230" s="46">
        <v>41891</v>
      </c>
      <c r="F230" s="46">
        <v>113</v>
      </c>
      <c r="G230" s="46">
        <v>135</v>
      </c>
      <c r="H230" s="34"/>
      <c r="I230" s="32" t="s">
        <v>25</v>
      </c>
      <c r="J230" s="32">
        <v>3</v>
      </c>
      <c r="K230" s="32">
        <v>60</v>
      </c>
      <c r="L230" s="32" t="s">
        <v>310</v>
      </c>
      <c r="M230" s="47" t="s">
        <v>77</v>
      </c>
      <c r="N230" s="48" t="s">
        <v>637</v>
      </c>
      <c r="O230" s="37" t="s">
        <v>79</v>
      </c>
      <c r="P230" s="38"/>
      <c r="Q230" s="39"/>
      <c r="R230" s="49">
        <v>1</v>
      </c>
      <c r="S230" s="49"/>
      <c r="T230" s="49">
        <v>1</v>
      </c>
      <c r="U230" s="215"/>
      <c r="V230" s="47" t="s">
        <v>77</v>
      </c>
      <c r="W230" s="48" t="s">
        <v>637</v>
      </c>
      <c r="X230" s="37" t="s">
        <v>79</v>
      </c>
      <c r="Y230" s="38"/>
      <c r="Z230" s="39"/>
      <c r="AA230" s="49">
        <v>1</v>
      </c>
      <c r="AB230" s="228"/>
      <c r="AC230" s="50"/>
      <c r="AD230" s="228"/>
      <c r="AE230" s="228"/>
      <c r="AF230" s="228">
        <f>SUM(J230*100+K230)</f>
        <v>360</v>
      </c>
      <c r="AG230" s="228"/>
      <c r="AH230" s="228"/>
      <c r="AI230" s="228"/>
      <c r="AJ230" s="228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228" t="s">
        <v>533</v>
      </c>
    </row>
    <row r="231" spans="1:46" s="44" customFormat="1" x14ac:dyDescent="0.5">
      <c r="A231" s="45"/>
      <c r="B231" s="71"/>
      <c r="C231" s="213" t="s">
        <v>1250</v>
      </c>
      <c r="D231" s="33" t="s">
        <v>13</v>
      </c>
      <c r="E231" s="46">
        <v>41890</v>
      </c>
      <c r="F231" s="46">
        <v>114</v>
      </c>
      <c r="G231" s="46">
        <v>136</v>
      </c>
      <c r="H231" s="34"/>
      <c r="I231" s="32" t="s">
        <v>25</v>
      </c>
      <c r="J231" s="32">
        <v>3</v>
      </c>
      <c r="K231" s="32">
        <v>44</v>
      </c>
      <c r="L231" s="32" t="s">
        <v>310</v>
      </c>
      <c r="M231" s="47" t="s">
        <v>77</v>
      </c>
      <c r="N231" s="48" t="s">
        <v>638</v>
      </c>
      <c r="O231" s="37" t="s">
        <v>639</v>
      </c>
      <c r="P231" s="38"/>
      <c r="Q231" s="39"/>
      <c r="R231" s="49">
        <v>1</v>
      </c>
      <c r="S231" s="49"/>
      <c r="T231" s="49">
        <v>1</v>
      </c>
      <c r="U231" s="215"/>
      <c r="V231" s="47" t="s">
        <v>77</v>
      </c>
      <c r="W231" s="48" t="s">
        <v>638</v>
      </c>
      <c r="X231" s="37" t="s">
        <v>639</v>
      </c>
      <c r="Y231" s="38"/>
      <c r="Z231" s="39"/>
      <c r="AA231" s="49">
        <v>1</v>
      </c>
      <c r="AB231" s="228"/>
      <c r="AC231" s="50"/>
      <c r="AD231" s="228"/>
      <c r="AE231" s="228"/>
      <c r="AF231" s="228">
        <f>SUM(J231*100+K231)</f>
        <v>344</v>
      </c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228" t="s">
        <v>533</v>
      </c>
    </row>
    <row r="232" spans="1:46" s="44" customFormat="1" x14ac:dyDescent="0.5">
      <c r="A232" s="45"/>
      <c r="B232" s="71"/>
      <c r="C232" s="213" t="s">
        <v>1251</v>
      </c>
      <c r="D232" s="33" t="s">
        <v>13</v>
      </c>
      <c r="E232" s="46">
        <v>41889</v>
      </c>
      <c r="F232" s="46">
        <v>116</v>
      </c>
      <c r="G232" s="46">
        <v>138</v>
      </c>
      <c r="H232" s="34">
        <v>13</v>
      </c>
      <c r="I232" s="32" t="s">
        <v>25</v>
      </c>
      <c r="J232" s="32">
        <v>1</v>
      </c>
      <c r="K232" s="32">
        <v>78.7</v>
      </c>
      <c r="L232" s="32" t="s">
        <v>310</v>
      </c>
      <c r="M232" s="47" t="s">
        <v>77</v>
      </c>
      <c r="N232" s="48" t="s">
        <v>331</v>
      </c>
      <c r="O232" s="37" t="s">
        <v>79</v>
      </c>
      <c r="P232" s="38" t="s">
        <v>332</v>
      </c>
      <c r="Q232" s="39" t="s">
        <v>31</v>
      </c>
      <c r="R232" s="49">
        <v>1</v>
      </c>
      <c r="S232" s="49"/>
      <c r="T232" s="49">
        <v>1</v>
      </c>
      <c r="U232" s="215"/>
      <c r="V232" s="47" t="s">
        <v>77</v>
      </c>
      <c r="W232" s="48" t="s">
        <v>331</v>
      </c>
      <c r="X232" s="37" t="s">
        <v>79</v>
      </c>
      <c r="Y232" s="38" t="s">
        <v>332</v>
      </c>
      <c r="Z232" s="39" t="s">
        <v>31</v>
      </c>
      <c r="AA232" s="49">
        <v>1</v>
      </c>
      <c r="AB232" s="228">
        <v>1</v>
      </c>
      <c r="AC232" s="50">
        <v>1</v>
      </c>
      <c r="AD232" s="228"/>
      <c r="AE232" s="228"/>
      <c r="AF232" s="228"/>
      <c r="AG232" s="228">
        <f>SUM(J232*100+K232)</f>
        <v>178.7</v>
      </c>
      <c r="AH232" s="228"/>
      <c r="AI232" s="228"/>
      <c r="AJ232" s="228"/>
      <c r="AK232" s="228"/>
      <c r="AL232" s="228"/>
      <c r="AM232" s="228"/>
      <c r="AN232" s="228"/>
      <c r="AO232" s="228"/>
      <c r="AP232" s="228"/>
      <c r="AQ232" s="228"/>
      <c r="AR232" s="228"/>
      <c r="AS232" s="228"/>
      <c r="AT232" s="228" t="s">
        <v>32</v>
      </c>
    </row>
    <row r="233" spans="1:46" s="44" customFormat="1" x14ac:dyDescent="0.5">
      <c r="A233" s="45"/>
      <c r="B233" s="71"/>
      <c r="C233" s="213" t="s">
        <v>1252</v>
      </c>
      <c r="D233" s="33" t="s">
        <v>13</v>
      </c>
      <c r="E233" s="32">
        <v>65904</v>
      </c>
      <c r="F233" s="32">
        <v>1188</v>
      </c>
      <c r="G233" s="32">
        <v>3746</v>
      </c>
      <c r="H233" s="32">
        <v>13</v>
      </c>
      <c r="I233" s="32" t="s">
        <v>25</v>
      </c>
      <c r="J233" s="32">
        <v>1</v>
      </c>
      <c r="K233" s="32">
        <v>55.3</v>
      </c>
      <c r="L233" s="32" t="s">
        <v>310</v>
      </c>
      <c r="M233" s="47" t="s">
        <v>77</v>
      </c>
      <c r="N233" s="48" t="s">
        <v>84</v>
      </c>
      <c r="O233" s="37" t="s">
        <v>85</v>
      </c>
      <c r="P233" s="38" t="s">
        <v>86</v>
      </c>
      <c r="Q233" s="39" t="s">
        <v>31</v>
      </c>
      <c r="R233" s="49">
        <v>1</v>
      </c>
      <c r="S233" s="49"/>
      <c r="T233" s="49">
        <v>1</v>
      </c>
      <c r="U233" s="215"/>
      <c r="V233" s="47" t="s">
        <v>77</v>
      </c>
      <c r="W233" s="48" t="s">
        <v>84</v>
      </c>
      <c r="X233" s="37" t="s">
        <v>85</v>
      </c>
      <c r="Y233" s="38" t="s">
        <v>86</v>
      </c>
      <c r="Z233" s="39" t="s">
        <v>31</v>
      </c>
      <c r="AA233" s="228">
        <v>1</v>
      </c>
      <c r="AB233" s="228">
        <v>1</v>
      </c>
      <c r="AC233" s="50">
        <v>2</v>
      </c>
      <c r="AD233" s="228">
        <v>1</v>
      </c>
      <c r="AE233" s="228">
        <v>2</v>
      </c>
      <c r="AF233" s="228"/>
      <c r="AG233" s="228"/>
      <c r="AH233" s="228"/>
      <c r="AI233" s="228"/>
      <c r="AJ233" s="228">
        <f>SUM(J233*100+K233)</f>
        <v>155.30000000000001</v>
      </c>
      <c r="AK233" s="228"/>
      <c r="AL233" s="228"/>
      <c r="AM233" s="228"/>
      <c r="AN233" s="228"/>
      <c r="AO233" s="228"/>
      <c r="AP233" s="228"/>
      <c r="AQ233" s="228"/>
      <c r="AR233" s="228"/>
      <c r="AS233" s="228"/>
      <c r="AT233" s="228" t="s">
        <v>338</v>
      </c>
    </row>
    <row r="234" spans="1:46" s="44" customFormat="1" x14ac:dyDescent="0.5">
      <c r="A234" s="45"/>
      <c r="B234" s="71"/>
      <c r="C234" s="213" t="s">
        <v>1253</v>
      </c>
      <c r="D234" s="33" t="s">
        <v>13</v>
      </c>
      <c r="E234" s="32">
        <v>41955</v>
      </c>
      <c r="F234" s="32">
        <v>117</v>
      </c>
      <c r="G234" s="32">
        <v>139</v>
      </c>
      <c r="H234" s="32">
        <v>13</v>
      </c>
      <c r="I234" s="32" t="s">
        <v>25</v>
      </c>
      <c r="J234" s="32">
        <v>3</v>
      </c>
      <c r="K234" s="32">
        <v>3.4</v>
      </c>
      <c r="L234" s="32" t="s">
        <v>310</v>
      </c>
      <c r="M234" s="47" t="s">
        <v>77</v>
      </c>
      <c r="N234" s="48" t="s">
        <v>339</v>
      </c>
      <c r="O234" s="37" t="s">
        <v>340</v>
      </c>
      <c r="P234" s="38" t="s">
        <v>341</v>
      </c>
      <c r="Q234" s="39" t="s">
        <v>31</v>
      </c>
      <c r="R234" s="49">
        <v>1</v>
      </c>
      <c r="S234" s="49"/>
      <c r="T234" s="49">
        <v>1</v>
      </c>
      <c r="U234" s="215"/>
      <c r="V234" s="53" t="s">
        <v>27</v>
      </c>
      <c r="W234" s="54" t="s">
        <v>342</v>
      </c>
      <c r="X234" s="37" t="s">
        <v>343</v>
      </c>
      <c r="Y234" s="38" t="s">
        <v>341</v>
      </c>
      <c r="Z234" s="39" t="s">
        <v>31</v>
      </c>
      <c r="AA234" s="228">
        <v>1</v>
      </c>
      <c r="AB234" s="228">
        <v>1</v>
      </c>
      <c r="AC234" s="50">
        <v>1</v>
      </c>
      <c r="AD234" s="228"/>
      <c r="AE234" s="228"/>
      <c r="AF234" s="228">
        <f>SUM(J234*100+K234)</f>
        <v>303.39999999999998</v>
      </c>
      <c r="AG234" s="228"/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28"/>
      <c r="AT234" s="228" t="s">
        <v>32</v>
      </c>
    </row>
    <row r="235" spans="1:46" s="44" customFormat="1" x14ac:dyDescent="0.5">
      <c r="A235" s="45"/>
      <c r="B235" s="71"/>
      <c r="C235" s="213" t="s">
        <v>1254</v>
      </c>
      <c r="D235" s="33" t="s">
        <v>13</v>
      </c>
      <c r="E235" s="32">
        <v>31998</v>
      </c>
      <c r="F235" s="32">
        <v>64</v>
      </c>
      <c r="G235" s="32">
        <v>86</v>
      </c>
      <c r="H235" s="32">
        <v>13</v>
      </c>
      <c r="I235" s="32">
        <v>2</v>
      </c>
      <c r="J235" s="32" t="s">
        <v>25</v>
      </c>
      <c r="K235" s="32">
        <v>2.5</v>
      </c>
      <c r="L235" s="32" t="s">
        <v>297</v>
      </c>
      <c r="M235" s="47" t="s">
        <v>77</v>
      </c>
      <c r="N235" s="48" t="s">
        <v>327</v>
      </c>
      <c r="O235" s="37" t="s">
        <v>79</v>
      </c>
      <c r="P235" s="38" t="s">
        <v>323</v>
      </c>
      <c r="Q235" s="39" t="s">
        <v>31</v>
      </c>
      <c r="R235" s="49">
        <v>1</v>
      </c>
      <c r="S235" s="49"/>
      <c r="T235" s="49">
        <v>1</v>
      </c>
      <c r="U235" s="215"/>
      <c r="V235" s="53" t="s">
        <v>27</v>
      </c>
      <c r="W235" s="54" t="s">
        <v>344</v>
      </c>
      <c r="X235" s="37" t="s">
        <v>79</v>
      </c>
      <c r="Y235" s="38" t="s">
        <v>345</v>
      </c>
      <c r="Z235" s="39" t="s">
        <v>31</v>
      </c>
      <c r="AA235" s="228">
        <v>1</v>
      </c>
      <c r="AB235" s="228">
        <v>1</v>
      </c>
      <c r="AC235" s="50">
        <v>3</v>
      </c>
      <c r="AD235" s="228"/>
      <c r="AE235" s="228"/>
      <c r="AF235" s="228"/>
      <c r="AG235" s="228"/>
      <c r="AH235" s="228"/>
      <c r="AI235" s="228"/>
      <c r="AJ235" s="228">
        <f>SUM(I235*400+K235)</f>
        <v>802.5</v>
      </c>
      <c r="AK235" s="228"/>
      <c r="AL235" s="228"/>
      <c r="AM235" s="228"/>
      <c r="AN235" s="228"/>
      <c r="AO235" s="228"/>
      <c r="AP235" s="228"/>
      <c r="AQ235" s="228"/>
      <c r="AR235" s="228"/>
      <c r="AS235" s="228"/>
      <c r="AT235" s="228" t="s">
        <v>346</v>
      </c>
    </row>
    <row r="236" spans="1:46" s="44" customFormat="1" x14ac:dyDescent="0.5">
      <c r="A236" s="45"/>
      <c r="B236" s="71"/>
      <c r="C236" s="213" t="s">
        <v>1255</v>
      </c>
      <c r="D236" s="33" t="s">
        <v>13</v>
      </c>
      <c r="E236" s="46">
        <v>12046</v>
      </c>
      <c r="F236" s="46">
        <v>91</v>
      </c>
      <c r="G236" s="46">
        <v>9187</v>
      </c>
      <c r="H236" s="34">
        <v>13</v>
      </c>
      <c r="I236" s="32" t="s">
        <v>25</v>
      </c>
      <c r="J236" s="32">
        <v>2</v>
      </c>
      <c r="K236" s="32" t="s">
        <v>25</v>
      </c>
      <c r="L236" s="32" t="s">
        <v>297</v>
      </c>
      <c r="M236" s="47" t="s">
        <v>77</v>
      </c>
      <c r="N236" s="48" t="s">
        <v>327</v>
      </c>
      <c r="O236" s="37" t="s">
        <v>79</v>
      </c>
      <c r="P236" s="38" t="s">
        <v>323</v>
      </c>
      <c r="Q236" s="39" t="s">
        <v>31</v>
      </c>
      <c r="R236" s="49">
        <v>1</v>
      </c>
      <c r="S236" s="49"/>
      <c r="T236" s="49">
        <v>1</v>
      </c>
      <c r="U236" s="215"/>
      <c r="V236" s="53" t="s">
        <v>27</v>
      </c>
      <c r="W236" s="54" t="s">
        <v>344</v>
      </c>
      <c r="X236" s="37" t="s">
        <v>79</v>
      </c>
      <c r="Y236" s="38" t="s">
        <v>345</v>
      </c>
      <c r="Z236" s="39" t="s">
        <v>31</v>
      </c>
      <c r="AA236" s="228">
        <v>1</v>
      </c>
      <c r="AB236" s="228">
        <v>1</v>
      </c>
      <c r="AC236" s="50">
        <v>3</v>
      </c>
      <c r="AD236" s="228"/>
      <c r="AE236" s="228"/>
      <c r="AF236" s="228"/>
      <c r="AG236" s="228"/>
      <c r="AH236" s="228"/>
      <c r="AI236" s="228"/>
      <c r="AJ236" s="228">
        <f>SUM(J236*100)</f>
        <v>200</v>
      </c>
      <c r="AK236" s="228"/>
      <c r="AL236" s="228"/>
      <c r="AM236" s="228"/>
      <c r="AN236" s="228"/>
      <c r="AO236" s="228"/>
      <c r="AP236" s="228"/>
      <c r="AQ236" s="228"/>
      <c r="AR236" s="228"/>
      <c r="AS236" s="228"/>
      <c r="AT236" s="228" t="s">
        <v>641</v>
      </c>
    </row>
    <row r="237" spans="1:46" s="44" customFormat="1" x14ac:dyDescent="0.5">
      <c r="A237" s="45"/>
      <c r="B237" s="71"/>
      <c r="C237" s="213" t="s">
        <v>1256</v>
      </c>
      <c r="D237" s="33" t="s">
        <v>13</v>
      </c>
      <c r="E237" s="32">
        <v>951</v>
      </c>
      <c r="F237" s="32">
        <v>1243</v>
      </c>
      <c r="G237" s="32">
        <v>4336</v>
      </c>
      <c r="H237" s="32">
        <v>13</v>
      </c>
      <c r="I237" s="32">
        <v>1</v>
      </c>
      <c r="J237" s="32">
        <v>1</v>
      </c>
      <c r="K237" s="32">
        <v>45</v>
      </c>
      <c r="L237" s="32" t="s">
        <v>278</v>
      </c>
      <c r="M237" s="47" t="s">
        <v>27</v>
      </c>
      <c r="N237" s="48" t="s">
        <v>347</v>
      </c>
      <c r="O237" s="37" t="s">
        <v>79</v>
      </c>
      <c r="P237" s="38" t="s">
        <v>86</v>
      </c>
      <c r="Q237" s="39" t="s">
        <v>31</v>
      </c>
      <c r="R237" s="49">
        <v>1</v>
      </c>
      <c r="S237" s="49"/>
      <c r="T237" s="49">
        <v>1</v>
      </c>
      <c r="U237" s="215"/>
      <c r="V237" s="47" t="s">
        <v>27</v>
      </c>
      <c r="W237" s="48" t="s">
        <v>347</v>
      </c>
      <c r="X237" s="37" t="s">
        <v>79</v>
      </c>
      <c r="Y237" s="38" t="s">
        <v>86</v>
      </c>
      <c r="Z237" s="39" t="s">
        <v>31</v>
      </c>
      <c r="AA237" s="49">
        <v>1</v>
      </c>
      <c r="AB237" s="228">
        <v>1</v>
      </c>
      <c r="AC237" s="50">
        <v>4</v>
      </c>
      <c r="AD237" s="228"/>
      <c r="AE237" s="228"/>
      <c r="AF237" s="228"/>
      <c r="AG237" s="228"/>
      <c r="AH237" s="228"/>
      <c r="AI237" s="228"/>
      <c r="AJ237" s="228">
        <f>SUM(I237*400+J237*100+K237)</f>
        <v>545</v>
      </c>
      <c r="AK237" s="228"/>
      <c r="AL237" s="228"/>
      <c r="AM237" s="228"/>
      <c r="AN237" s="228"/>
      <c r="AO237" s="228"/>
      <c r="AP237" s="228"/>
      <c r="AQ237" s="228"/>
      <c r="AR237" s="228"/>
      <c r="AS237" s="228"/>
      <c r="AT237" s="228" t="s">
        <v>348</v>
      </c>
    </row>
    <row r="238" spans="1:46" s="44" customFormat="1" x14ac:dyDescent="0.5">
      <c r="A238" s="45"/>
      <c r="B238" s="71"/>
      <c r="C238" s="213" t="s">
        <v>1257</v>
      </c>
      <c r="D238" s="33" t="s">
        <v>13</v>
      </c>
      <c r="E238" s="32">
        <v>42149</v>
      </c>
      <c r="F238" s="32">
        <v>66</v>
      </c>
      <c r="G238" s="32">
        <v>89</v>
      </c>
      <c r="H238" s="32">
        <v>13</v>
      </c>
      <c r="I238" s="32">
        <v>1</v>
      </c>
      <c r="J238" s="32">
        <v>1</v>
      </c>
      <c r="K238" s="32">
        <v>48</v>
      </c>
      <c r="L238" s="32" t="s">
        <v>297</v>
      </c>
      <c r="M238" s="47" t="s">
        <v>77</v>
      </c>
      <c r="N238" s="48" t="s">
        <v>327</v>
      </c>
      <c r="O238" s="37" t="s">
        <v>79</v>
      </c>
      <c r="P238" s="38" t="s">
        <v>323</v>
      </c>
      <c r="Q238" s="39" t="s">
        <v>31</v>
      </c>
      <c r="R238" s="49">
        <v>1</v>
      </c>
      <c r="S238" s="49"/>
      <c r="T238" s="49">
        <v>1</v>
      </c>
      <c r="U238" s="215"/>
      <c r="V238" s="47" t="s">
        <v>77</v>
      </c>
      <c r="W238" s="48" t="s">
        <v>327</v>
      </c>
      <c r="X238" s="37" t="s">
        <v>79</v>
      </c>
      <c r="Y238" s="38" t="s">
        <v>323</v>
      </c>
      <c r="Z238" s="39" t="s">
        <v>31</v>
      </c>
      <c r="AA238" s="49">
        <v>1</v>
      </c>
      <c r="AB238" s="228">
        <v>1</v>
      </c>
      <c r="AC238" s="50">
        <v>2</v>
      </c>
      <c r="AD238" s="228"/>
      <c r="AE238" s="228"/>
      <c r="AF238" s="228"/>
      <c r="AG238" s="228"/>
      <c r="AH238" s="228"/>
      <c r="AI238" s="228"/>
      <c r="AJ238" s="228">
        <f>SUM(I238*400+J238*100+K238)</f>
        <v>548</v>
      </c>
      <c r="AK238" s="228"/>
      <c r="AL238" s="228"/>
      <c r="AM238" s="228"/>
      <c r="AN238" s="228"/>
      <c r="AO238" s="228"/>
      <c r="AP238" s="228"/>
      <c r="AQ238" s="228"/>
      <c r="AR238" s="228"/>
      <c r="AS238" s="228"/>
      <c r="AT238" s="228" t="s">
        <v>349</v>
      </c>
    </row>
    <row r="239" spans="1:46" s="44" customFormat="1" x14ac:dyDescent="0.5">
      <c r="A239" s="45"/>
      <c r="B239" s="71"/>
      <c r="C239" s="213" t="s">
        <v>1258</v>
      </c>
      <c r="D239" s="33" t="s">
        <v>13</v>
      </c>
      <c r="E239" s="32">
        <v>42086</v>
      </c>
      <c r="F239" s="32">
        <v>67</v>
      </c>
      <c r="G239" s="32">
        <v>90</v>
      </c>
      <c r="H239" s="32">
        <v>13</v>
      </c>
      <c r="I239" s="32">
        <v>1</v>
      </c>
      <c r="J239" s="32" t="s">
        <v>25</v>
      </c>
      <c r="K239" s="32">
        <v>16</v>
      </c>
      <c r="L239" s="32" t="s">
        <v>297</v>
      </c>
      <c r="M239" s="47" t="s">
        <v>27</v>
      </c>
      <c r="N239" s="48" t="s">
        <v>350</v>
      </c>
      <c r="O239" s="37" t="s">
        <v>351</v>
      </c>
      <c r="P239" s="38" t="s">
        <v>352</v>
      </c>
      <c r="Q239" s="39" t="s">
        <v>31</v>
      </c>
      <c r="R239" s="49">
        <v>1</v>
      </c>
      <c r="S239" s="49"/>
      <c r="T239" s="49">
        <v>1</v>
      </c>
      <c r="U239" s="215"/>
      <c r="V239" s="47" t="s">
        <v>27</v>
      </c>
      <c r="W239" s="48" t="s">
        <v>350</v>
      </c>
      <c r="X239" s="37" t="s">
        <v>351</v>
      </c>
      <c r="Y239" s="38" t="s">
        <v>352</v>
      </c>
      <c r="Z239" s="39" t="s">
        <v>31</v>
      </c>
      <c r="AA239" s="49">
        <v>1</v>
      </c>
      <c r="AB239" s="228">
        <v>1</v>
      </c>
      <c r="AC239" s="50">
        <v>1</v>
      </c>
      <c r="AD239" s="228"/>
      <c r="AE239" s="228"/>
      <c r="AF239" s="228"/>
      <c r="AG239" s="228">
        <f>SUM(I239*400+K239)</f>
        <v>416</v>
      </c>
      <c r="AH239" s="228"/>
      <c r="AI239" s="228"/>
      <c r="AJ239" s="228"/>
      <c r="AK239" s="228"/>
      <c r="AL239" s="228"/>
      <c r="AM239" s="228"/>
      <c r="AN239" s="228"/>
      <c r="AO239" s="228"/>
      <c r="AP239" s="228"/>
      <c r="AQ239" s="228"/>
      <c r="AR239" s="228"/>
      <c r="AS239" s="228"/>
      <c r="AT239" s="228" t="s">
        <v>32</v>
      </c>
    </row>
    <row r="240" spans="1:46" s="44" customFormat="1" x14ac:dyDescent="0.5">
      <c r="A240" s="45"/>
      <c r="B240" s="71"/>
      <c r="C240" s="213" t="s">
        <v>1259</v>
      </c>
      <c r="D240" s="33" t="s">
        <v>13</v>
      </c>
      <c r="E240" s="32">
        <v>42394</v>
      </c>
      <c r="F240" s="32">
        <v>118</v>
      </c>
      <c r="G240" s="32">
        <v>140</v>
      </c>
      <c r="H240" s="32">
        <v>13</v>
      </c>
      <c r="I240" s="32" t="s">
        <v>25</v>
      </c>
      <c r="J240" s="32">
        <v>2</v>
      </c>
      <c r="K240" s="32">
        <v>19</v>
      </c>
      <c r="L240" s="32" t="s">
        <v>310</v>
      </c>
      <c r="M240" s="47" t="s">
        <v>27</v>
      </c>
      <c r="N240" s="48" t="s">
        <v>353</v>
      </c>
      <c r="O240" s="37" t="s">
        <v>351</v>
      </c>
      <c r="P240" s="38" t="s">
        <v>354</v>
      </c>
      <c r="Q240" s="39" t="s">
        <v>31</v>
      </c>
      <c r="R240" s="49">
        <v>1</v>
      </c>
      <c r="S240" s="49"/>
      <c r="T240" s="49">
        <v>1</v>
      </c>
      <c r="U240" s="215"/>
      <c r="V240" s="53" t="s">
        <v>77</v>
      </c>
      <c r="W240" s="54" t="s">
        <v>355</v>
      </c>
      <c r="X240" s="37" t="s">
        <v>351</v>
      </c>
      <c r="Y240" s="38" t="s">
        <v>354</v>
      </c>
      <c r="Z240" s="39" t="s">
        <v>31</v>
      </c>
      <c r="AA240" s="228">
        <v>1</v>
      </c>
      <c r="AB240" s="228">
        <v>1</v>
      </c>
      <c r="AC240" s="50">
        <v>1</v>
      </c>
      <c r="AD240" s="228"/>
      <c r="AE240" s="228"/>
      <c r="AF240" s="228"/>
      <c r="AG240" s="228">
        <f>SUM(J240*100+K240)</f>
        <v>219</v>
      </c>
      <c r="AH240" s="228"/>
      <c r="AI240" s="228"/>
      <c r="AJ240" s="228"/>
      <c r="AK240" s="228"/>
      <c r="AL240" s="228"/>
      <c r="AM240" s="228"/>
      <c r="AN240" s="228"/>
      <c r="AO240" s="228"/>
      <c r="AP240" s="228"/>
      <c r="AQ240" s="228"/>
      <c r="AR240" s="228"/>
      <c r="AS240" s="228"/>
      <c r="AT240" s="228" t="s">
        <v>32</v>
      </c>
    </row>
    <row r="241" spans="1:47" s="44" customFormat="1" x14ac:dyDescent="0.5">
      <c r="A241" s="45"/>
      <c r="B241" s="71"/>
      <c r="C241" s="213" t="s">
        <v>1260</v>
      </c>
      <c r="D241" s="33" t="s">
        <v>13</v>
      </c>
      <c r="E241" s="32">
        <v>41914</v>
      </c>
      <c r="F241" s="32">
        <v>119</v>
      </c>
      <c r="G241" s="32">
        <v>141</v>
      </c>
      <c r="H241" s="32">
        <v>13</v>
      </c>
      <c r="I241" s="32" t="s">
        <v>25</v>
      </c>
      <c r="J241" s="32">
        <v>1</v>
      </c>
      <c r="K241" s="32">
        <v>42</v>
      </c>
      <c r="L241" s="32" t="s">
        <v>310</v>
      </c>
      <c r="M241" s="47" t="s">
        <v>27</v>
      </c>
      <c r="N241" s="48" t="s">
        <v>356</v>
      </c>
      <c r="O241" s="37" t="s">
        <v>79</v>
      </c>
      <c r="P241" s="38" t="s">
        <v>124</v>
      </c>
      <c r="Q241" s="39" t="s">
        <v>31</v>
      </c>
      <c r="R241" s="49">
        <v>1</v>
      </c>
      <c r="S241" s="49"/>
      <c r="T241" s="49">
        <v>1</v>
      </c>
      <c r="U241" s="215"/>
      <c r="V241" s="47" t="s">
        <v>27</v>
      </c>
      <c r="W241" s="48" t="s">
        <v>356</v>
      </c>
      <c r="X241" s="37" t="s">
        <v>79</v>
      </c>
      <c r="Y241" s="38" t="s">
        <v>124</v>
      </c>
      <c r="Z241" s="39" t="s">
        <v>31</v>
      </c>
      <c r="AA241" s="49">
        <v>1</v>
      </c>
      <c r="AB241" s="228">
        <v>1</v>
      </c>
      <c r="AC241" s="50">
        <v>1</v>
      </c>
      <c r="AD241" s="228"/>
      <c r="AE241" s="228"/>
      <c r="AF241" s="228"/>
      <c r="AG241" s="228">
        <f>SUM(J241*100+K241)</f>
        <v>142</v>
      </c>
      <c r="AH241" s="228"/>
      <c r="AI241" s="228"/>
      <c r="AJ241" s="228"/>
      <c r="AK241" s="228"/>
      <c r="AL241" s="228"/>
      <c r="AM241" s="228"/>
      <c r="AN241" s="228"/>
      <c r="AO241" s="228"/>
      <c r="AP241" s="228"/>
      <c r="AQ241" s="228"/>
      <c r="AR241" s="228"/>
      <c r="AS241" s="228"/>
      <c r="AT241" s="228" t="s">
        <v>32</v>
      </c>
    </row>
    <row r="242" spans="1:47" s="44" customFormat="1" x14ac:dyDescent="0.5">
      <c r="A242" s="45"/>
      <c r="B242" s="71"/>
      <c r="C242" s="213" t="s">
        <v>1261</v>
      </c>
      <c r="D242" s="33" t="s">
        <v>13</v>
      </c>
      <c r="E242" s="32">
        <v>41913</v>
      </c>
      <c r="F242" s="32">
        <v>120</v>
      </c>
      <c r="G242" s="32">
        <v>142</v>
      </c>
      <c r="H242" s="32">
        <v>13</v>
      </c>
      <c r="I242" s="32">
        <v>2</v>
      </c>
      <c r="J242" s="32" t="s">
        <v>25</v>
      </c>
      <c r="K242" s="32">
        <v>59</v>
      </c>
      <c r="L242" s="32" t="s">
        <v>310</v>
      </c>
      <c r="M242" s="47" t="s">
        <v>27</v>
      </c>
      <c r="N242" s="48" t="s">
        <v>357</v>
      </c>
      <c r="O242" s="37" t="s">
        <v>79</v>
      </c>
      <c r="P242" s="38" t="s">
        <v>358</v>
      </c>
      <c r="Q242" s="39" t="s">
        <v>31</v>
      </c>
      <c r="R242" s="49">
        <v>1</v>
      </c>
      <c r="S242" s="49"/>
      <c r="T242" s="49">
        <v>1</v>
      </c>
      <c r="U242" s="215"/>
      <c r="V242" s="47" t="s">
        <v>27</v>
      </c>
      <c r="W242" s="48" t="s">
        <v>357</v>
      </c>
      <c r="X242" s="37" t="s">
        <v>79</v>
      </c>
      <c r="Y242" s="38" t="s">
        <v>358</v>
      </c>
      <c r="Z242" s="39" t="s">
        <v>31</v>
      </c>
      <c r="AA242" s="49">
        <v>1</v>
      </c>
      <c r="AB242" s="228">
        <v>1</v>
      </c>
      <c r="AC242" s="50">
        <v>1</v>
      </c>
      <c r="AD242" s="228"/>
      <c r="AE242" s="228"/>
      <c r="AF242" s="228"/>
      <c r="AG242" s="228">
        <f>SUM(I242*400+K242)</f>
        <v>859</v>
      </c>
      <c r="AH242" s="228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 t="s">
        <v>359</v>
      </c>
    </row>
    <row r="243" spans="1:47" s="44" customFormat="1" x14ac:dyDescent="0.5">
      <c r="A243" s="45"/>
      <c r="B243" s="71"/>
      <c r="C243" s="213" t="s">
        <v>1262</v>
      </c>
      <c r="D243" s="33" t="s">
        <v>13</v>
      </c>
      <c r="E243" s="32">
        <v>32000</v>
      </c>
      <c r="F243" s="32">
        <v>68</v>
      </c>
      <c r="G243" s="32">
        <v>91</v>
      </c>
      <c r="H243" s="32">
        <v>13</v>
      </c>
      <c r="I243" s="32" t="s">
        <v>25</v>
      </c>
      <c r="J243" s="32">
        <v>1</v>
      </c>
      <c r="K243" s="32">
        <v>91</v>
      </c>
      <c r="L243" s="32" t="s">
        <v>297</v>
      </c>
      <c r="M243" s="47" t="s">
        <v>77</v>
      </c>
      <c r="N243" s="48" t="s">
        <v>289</v>
      </c>
      <c r="O243" s="37" t="s">
        <v>79</v>
      </c>
      <c r="P243" s="38" t="s">
        <v>360</v>
      </c>
      <c r="Q243" s="39" t="s">
        <v>31</v>
      </c>
      <c r="R243" s="49">
        <v>1</v>
      </c>
      <c r="S243" s="49"/>
      <c r="T243" s="49">
        <v>1</v>
      </c>
      <c r="U243" s="215"/>
      <c r="V243" s="47" t="s">
        <v>77</v>
      </c>
      <c r="W243" s="48" t="s">
        <v>289</v>
      </c>
      <c r="X243" s="37" t="s">
        <v>79</v>
      </c>
      <c r="Y243" s="38" t="s">
        <v>360</v>
      </c>
      <c r="Z243" s="39" t="s">
        <v>31</v>
      </c>
      <c r="AA243" s="49">
        <v>1</v>
      </c>
      <c r="AB243" s="228">
        <v>1</v>
      </c>
      <c r="AC243" s="50">
        <v>2</v>
      </c>
      <c r="AD243" s="228"/>
      <c r="AE243" s="228"/>
      <c r="AF243" s="228"/>
      <c r="AG243" s="228"/>
      <c r="AH243" s="228"/>
      <c r="AI243" s="228"/>
      <c r="AJ243" s="228">
        <f>SUM(J243*100+K243)</f>
        <v>191</v>
      </c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 t="s">
        <v>103</v>
      </c>
    </row>
    <row r="244" spans="1:47" s="44" customFormat="1" x14ac:dyDescent="0.5">
      <c r="A244" s="45"/>
      <c r="B244" s="71"/>
      <c r="C244" s="213" t="s">
        <v>1263</v>
      </c>
      <c r="D244" s="33" t="s">
        <v>13</v>
      </c>
      <c r="E244" s="32">
        <v>32001</v>
      </c>
      <c r="F244" s="32">
        <v>69</v>
      </c>
      <c r="G244" s="32">
        <v>92</v>
      </c>
      <c r="H244" s="32">
        <v>13</v>
      </c>
      <c r="I244" s="32" t="s">
        <v>25</v>
      </c>
      <c r="J244" s="32">
        <v>3</v>
      </c>
      <c r="K244" s="32">
        <v>51</v>
      </c>
      <c r="L244" s="32" t="s">
        <v>297</v>
      </c>
      <c r="M244" s="47" t="s">
        <v>27</v>
      </c>
      <c r="N244" s="48" t="s">
        <v>322</v>
      </c>
      <c r="O244" s="37" t="s">
        <v>79</v>
      </c>
      <c r="P244" s="38" t="s">
        <v>323</v>
      </c>
      <c r="Q244" s="39" t="s">
        <v>31</v>
      </c>
      <c r="R244" s="49">
        <v>1</v>
      </c>
      <c r="S244" s="49"/>
      <c r="T244" s="49">
        <v>1</v>
      </c>
      <c r="U244" s="215"/>
      <c r="V244" s="47" t="s">
        <v>77</v>
      </c>
      <c r="W244" s="48" t="s">
        <v>327</v>
      </c>
      <c r="X244" s="37" t="s">
        <v>79</v>
      </c>
      <c r="Y244" s="38" t="s">
        <v>323</v>
      </c>
      <c r="Z244" s="39" t="s">
        <v>31</v>
      </c>
      <c r="AA244" s="49">
        <v>1</v>
      </c>
      <c r="AB244" s="228">
        <v>1</v>
      </c>
      <c r="AC244" s="50">
        <v>2</v>
      </c>
      <c r="AD244" s="228"/>
      <c r="AE244" s="228"/>
      <c r="AF244" s="228"/>
      <c r="AG244" s="228"/>
      <c r="AH244" s="228"/>
      <c r="AI244" s="228"/>
      <c r="AJ244" s="228">
        <f>SUM(J244*100+K244)</f>
        <v>351</v>
      </c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 t="s">
        <v>103</v>
      </c>
    </row>
    <row r="245" spans="1:47" s="44" customFormat="1" x14ac:dyDescent="0.5">
      <c r="A245" s="45"/>
      <c r="B245" s="71"/>
      <c r="C245" s="213" t="s">
        <v>1264</v>
      </c>
      <c r="D245" s="33" t="s">
        <v>13</v>
      </c>
      <c r="E245" s="32">
        <v>10712</v>
      </c>
      <c r="F245" s="32">
        <v>90</v>
      </c>
      <c r="G245" s="32">
        <v>8668</v>
      </c>
      <c r="H245" s="32">
        <v>13</v>
      </c>
      <c r="I245" s="32" t="s">
        <v>25</v>
      </c>
      <c r="J245" s="32">
        <v>2</v>
      </c>
      <c r="K245" s="32">
        <v>23.1</v>
      </c>
      <c r="L245" s="32" t="s">
        <v>297</v>
      </c>
      <c r="M245" s="47" t="s">
        <v>77</v>
      </c>
      <c r="N245" s="48" t="s">
        <v>361</v>
      </c>
      <c r="O245" s="37" t="s">
        <v>362</v>
      </c>
      <c r="P245" s="38" t="s">
        <v>363</v>
      </c>
      <c r="Q245" s="39" t="s">
        <v>31</v>
      </c>
      <c r="R245" s="49">
        <v>1</v>
      </c>
      <c r="S245" s="49"/>
      <c r="T245" s="49">
        <v>1</v>
      </c>
      <c r="U245" s="215"/>
      <c r="V245" s="47" t="s">
        <v>77</v>
      </c>
      <c r="W245" s="48" t="s">
        <v>361</v>
      </c>
      <c r="X245" s="37" t="s">
        <v>362</v>
      </c>
      <c r="Y245" s="38" t="s">
        <v>363</v>
      </c>
      <c r="Z245" s="39" t="s">
        <v>31</v>
      </c>
      <c r="AA245" s="49">
        <v>1</v>
      </c>
      <c r="AB245" s="228">
        <v>1</v>
      </c>
      <c r="AC245" s="50">
        <v>1</v>
      </c>
      <c r="AD245" s="228"/>
      <c r="AE245" s="228"/>
      <c r="AF245" s="228"/>
      <c r="AG245" s="228"/>
      <c r="AH245" s="228">
        <f>SUM(J245*100+K245)</f>
        <v>223.1</v>
      </c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8"/>
      <c r="AT245" s="228" t="s">
        <v>364</v>
      </c>
    </row>
    <row r="246" spans="1:47" s="44" customFormat="1" x14ac:dyDescent="0.5">
      <c r="A246" s="45"/>
      <c r="B246" s="71"/>
      <c r="C246" s="213" t="s">
        <v>1265</v>
      </c>
      <c r="D246" s="33" t="s">
        <v>13</v>
      </c>
      <c r="E246" s="32">
        <v>32002</v>
      </c>
      <c r="F246" s="32">
        <v>70</v>
      </c>
      <c r="G246" s="32">
        <v>93</v>
      </c>
      <c r="H246" s="32">
        <v>13</v>
      </c>
      <c r="I246" s="32" t="s">
        <v>25</v>
      </c>
      <c r="J246" s="32">
        <v>2</v>
      </c>
      <c r="K246" s="32">
        <v>23.1</v>
      </c>
      <c r="L246" s="32" t="s">
        <v>297</v>
      </c>
      <c r="M246" s="47" t="s">
        <v>77</v>
      </c>
      <c r="N246" s="48" t="s">
        <v>365</v>
      </c>
      <c r="O246" s="37" t="s">
        <v>149</v>
      </c>
      <c r="P246" s="38" t="s">
        <v>366</v>
      </c>
      <c r="Q246" s="39" t="s">
        <v>31</v>
      </c>
      <c r="R246" s="49">
        <v>1</v>
      </c>
      <c r="S246" s="49"/>
      <c r="T246" s="49">
        <v>1</v>
      </c>
      <c r="U246" s="215"/>
      <c r="V246" s="47" t="s">
        <v>77</v>
      </c>
      <c r="W246" s="48" t="s">
        <v>365</v>
      </c>
      <c r="X246" s="37" t="s">
        <v>149</v>
      </c>
      <c r="Y246" s="38" t="s">
        <v>366</v>
      </c>
      <c r="Z246" s="39" t="s">
        <v>31</v>
      </c>
      <c r="AA246" s="49">
        <v>1</v>
      </c>
      <c r="AB246" s="228">
        <v>1</v>
      </c>
      <c r="AC246" s="50">
        <v>2</v>
      </c>
      <c r="AD246" s="228"/>
      <c r="AE246" s="228"/>
      <c r="AF246" s="228"/>
      <c r="AG246" s="228"/>
      <c r="AH246" s="228"/>
      <c r="AI246" s="228"/>
      <c r="AJ246" s="228">
        <f>SUM(J246*100+K246)</f>
        <v>223.1</v>
      </c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 t="s">
        <v>96</v>
      </c>
    </row>
    <row r="247" spans="1:47" s="44" customFormat="1" x14ac:dyDescent="0.5">
      <c r="A247" s="45"/>
      <c r="B247" s="71"/>
      <c r="C247" s="213" t="s">
        <v>1266</v>
      </c>
      <c r="D247" s="33" t="s">
        <v>13</v>
      </c>
      <c r="E247" s="32">
        <v>41912</v>
      </c>
      <c r="F247" s="32">
        <v>121</v>
      </c>
      <c r="G247" s="32">
        <v>143</v>
      </c>
      <c r="H247" s="32">
        <v>13</v>
      </c>
      <c r="I247" s="32" t="s">
        <v>25</v>
      </c>
      <c r="J247" s="32">
        <v>1</v>
      </c>
      <c r="K247" s="32">
        <v>75</v>
      </c>
      <c r="L247" s="32" t="s">
        <v>310</v>
      </c>
      <c r="M247" s="47" t="s">
        <v>27</v>
      </c>
      <c r="N247" s="48" t="s">
        <v>367</v>
      </c>
      <c r="O247" s="37" t="s">
        <v>79</v>
      </c>
      <c r="P247" s="38" t="s">
        <v>368</v>
      </c>
      <c r="Q247" s="39" t="s">
        <v>31</v>
      </c>
      <c r="R247" s="49">
        <v>1</v>
      </c>
      <c r="S247" s="49"/>
      <c r="T247" s="49">
        <v>1</v>
      </c>
      <c r="U247" s="215"/>
      <c r="V247" s="47" t="s">
        <v>27</v>
      </c>
      <c r="W247" s="48" t="s">
        <v>367</v>
      </c>
      <c r="X247" s="37" t="s">
        <v>79</v>
      </c>
      <c r="Y247" s="38" t="s">
        <v>368</v>
      </c>
      <c r="Z247" s="39" t="s">
        <v>31</v>
      </c>
      <c r="AA247" s="49">
        <v>1</v>
      </c>
      <c r="AB247" s="228">
        <v>1</v>
      </c>
      <c r="AC247" s="50">
        <v>2</v>
      </c>
      <c r="AD247" s="228">
        <v>1</v>
      </c>
      <c r="AE247" s="228">
        <v>1</v>
      </c>
      <c r="AF247" s="228"/>
      <c r="AG247" s="228"/>
      <c r="AH247" s="228"/>
      <c r="AI247" s="228"/>
      <c r="AJ247" s="228">
        <f>SUM(J247*100+K247)</f>
        <v>175</v>
      </c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 t="s">
        <v>321</v>
      </c>
    </row>
    <row r="248" spans="1:47" s="44" customFormat="1" x14ac:dyDescent="0.5">
      <c r="A248" s="45"/>
      <c r="B248" s="71"/>
      <c r="C248" s="250" t="s">
        <v>1267</v>
      </c>
      <c r="D248" s="71" t="s">
        <v>13</v>
      </c>
      <c r="E248" s="45">
        <v>41911</v>
      </c>
      <c r="F248" s="45">
        <v>122</v>
      </c>
      <c r="G248" s="45">
        <v>144</v>
      </c>
      <c r="H248" s="45">
        <v>13</v>
      </c>
      <c r="I248" s="45" t="s">
        <v>25</v>
      </c>
      <c r="J248" s="45">
        <v>1</v>
      </c>
      <c r="K248" s="45">
        <v>72</v>
      </c>
      <c r="L248" s="45" t="s">
        <v>310</v>
      </c>
      <c r="M248" s="47" t="s">
        <v>27</v>
      </c>
      <c r="N248" s="48" t="s">
        <v>369</v>
      </c>
      <c r="O248" s="72" t="s">
        <v>79</v>
      </c>
      <c r="P248" s="73" t="s">
        <v>370</v>
      </c>
      <c r="Q248" s="74" t="s">
        <v>31</v>
      </c>
      <c r="R248" s="49">
        <v>1</v>
      </c>
      <c r="S248" s="49"/>
      <c r="T248" s="49">
        <v>1</v>
      </c>
      <c r="U248" s="215"/>
      <c r="V248" s="47" t="s">
        <v>27</v>
      </c>
      <c r="W248" s="48" t="s">
        <v>369</v>
      </c>
      <c r="X248" s="72" t="s">
        <v>79</v>
      </c>
      <c r="Y248" s="73" t="s">
        <v>370</v>
      </c>
      <c r="Z248" s="74" t="s">
        <v>31</v>
      </c>
      <c r="AA248" s="49">
        <v>1</v>
      </c>
      <c r="AB248" s="75">
        <v>1</v>
      </c>
      <c r="AC248" s="50">
        <v>1</v>
      </c>
      <c r="AD248" s="75"/>
      <c r="AE248" s="75"/>
      <c r="AF248" s="75"/>
      <c r="AG248" s="75">
        <f>SUM(J248*100+K248)</f>
        <v>172</v>
      </c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 t="s">
        <v>32</v>
      </c>
    </row>
    <row r="249" spans="1:47" s="44" customFormat="1" ht="27.75" x14ac:dyDescent="0.65">
      <c r="A249" s="32"/>
      <c r="B249" s="66"/>
      <c r="C249" s="10"/>
      <c r="D249" s="10"/>
      <c r="E249" s="108"/>
      <c r="F249" s="108"/>
      <c r="G249" s="108"/>
      <c r="H249" s="108"/>
      <c r="I249" s="9"/>
      <c r="J249" s="9"/>
      <c r="K249" s="9"/>
      <c r="L249" s="9"/>
      <c r="M249" s="16"/>
      <c r="N249" s="16"/>
      <c r="O249" s="11"/>
      <c r="P249" s="12"/>
      <c r="Q249" s="12"/>
      <c r="R249" s="13"/>
      <c r="S249" s="13"/>
      <c r="T249" s="13"/>
      <c r="U249" s="13"/>
      <c r="V249" s="16"/>
      <c r="W249" s="16"/>
      <c r="X249" s="11"/>
      <c r="Y249" s="12"/>
      <c r="Z249" s="12"/>
      <c r="AA249" s="13"/>
      <c r="AB249" s="14"/>
      <c r="AC249" s="15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274" t="s">
        <v>1102</v>
      </c>
      <c r="AT249" s="274"/>
      <c r="AU249" s="274"/>
    </row>
    <row r="250" spans="1:47" s="44" customFormat="1" ht="27.75" x14ac:dyDescent="0.65">
      <c r="A250" s="45"/>
      <c r="B250" s="66"/>
      <c r="C250" s="275" t="s">
        <v>1292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/>
      <c r="W250" s="275"/>
      <c r="X250" s="275"/>
      <c r="Y250" s="275"/>
      <c r="Z250" s="275"/>
      <c r="AA250" s="275"/>
      <c r="AB250" s="275"/>
      <c r="AC250" s="275"/>
      <c r="AD250" s="275"/>
      <c r="AE250" s="275"/>
      <c r="AF250" s="275"/>
      <c r="AG250" s="275"/>
      <c r="AH250" s="275"/>
      <c r="AI250" s="275"/>
      <c r="AJ250" s="275"/>
      <c r="AK250" s="275"/>
      <c r="AL250" s="275"/>
      <c r="AM250" s="275"/>
      <c r="AN250" s="275"/>
      <c r="AO250" s="275"/>
      <c r="AP250" s="275"/>
      <c r="AQ250" s="275"/>
      <c r="AR250" s="275"/>
      <c r="AS250" s="275"/>
      <c r="AT250" s="275"/>
      <c r="AU250" s="107"/>
    </row>
    <row r="251" spans="1:47" s="44" customFormat="1" ht="27.75" x14ac:dyDescent="0.5">
      <c r="A251" s="45"/>
      <c r="B251" s="66"/>
      <c r="C251" s="276" t="s">
        <v>1069</v>
      </c>
      <c r="D251" s="276"/>
      <c r="E251" s="276"/>
      <c r="F251" s="276"/>
      <c r="G251" s="276"/>
      <c r="H251" s="276"/>
      <c r="I251" s="276"/>
      <c r="J251" s="276"/>
      <c r="K251" s="276"/>
      <c r="L251" s="276"/>
      <c r="M251" s="276"/>
      <c r="N251" s="276"/>
      <c r="O251" s="276"/>
      <c r="P251" s="276"/>
      <c r="Q251" s="276"/>
      <c r="R251" s="276"/>
      <c r="S251" s="276"/>
      <c r="T251" s="276"/>
      <c r="U251" s="276"/>
      <c r="V251" s="276"/>
      <c r="W251" s="276"/>
      <c r="X251" s="276"/>
      <c r="Y251" s="276"/>
      <c r="Z251" s="276"/>
      <c r="AA251" s="276"/>
      <c r="AB251" s="276"/>
      <c r="AC251" s="276"/>
      <c r="AD251" s="276"/>
      <c r="AE251" s="276"/>
      <c r="AF251" s="276"/>
      <c r="AG251" s="276"/>
      <c r="AH251" s="276"/>
      <c r="AI251" s="276"/>
      <c r="AJ251" s="276"/>
      <c r="AK251" s="276"/>
      <c r="AL251" s="276"/>
      <c r="AM251" s="276"/>
      <c r="AN251" s="276"/>
      <c r="AO251" s="276"/>
      <c r="AP251" s="276"/>
      <c r="AQ251" s="276"/>
      <c r="AR251" s="276"/>
      <c r="AS251" s="276"/>
      <c r="AT251" s="276"/>
      <c r="AU251" s="276"/>
    </row>
    <row r="252" spans="1:47" s="44" customFormat="1" ht="27.75" x14ac:dyDescent="0.65">
      <c r="A252" s="45"/>
      <c r="B252" s="66"/>
      <c r="C252" s="275" t="s">
        <v>1070</v>
      </c>
      <c r="D252" s="275"/>
      <c r="E252" s="275"/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5"/>
      <c r="U252" s="275"/>
      <c r="V252" s="275"/>
      <c r="W252" s="275"/>
      <c r="X252" s="275"/>
      <c r="Y252" s="275"/>
      <c r="Z252" s="275"/>
      <c r="AA252" s="275"/>
      <c r="AB252" s="275"/>
      <c r="AC252" s="275"/>
      <c r="AD252" s="275"/>
      <c r="AE252" s="275"/>
      <c r="AF252" s="275"/>
      <c r="AG252" s="275"/>
      <c r="AH252" s="275"/>
      <c r="AI252" s="275"/>
      <c r="AJ252" s="275"/>
      <c r="AK252" s="275"/>
      <c r="AL252" s="275"/>
      <c r="AM252" s="275"/>
      <c r="AN252" s="275"/>
      <c r="AO252" s="275"/>
      <c r="AP252" s="275"/>
      <c r="AQ252" s="275"/>
      <c r="AR252" s="275"/>
      <c r="AS252" s="275"/>
      <c r="AT252" s="275"/>
      <c r="AU252" s="275"/>
    </row>
    <row r="253" spans="1:47" s="44" customFormat="1" x14ac:dyDescent="0.5">
      <c r="A253" s="45"/>
      <c r="B253" s="33"/>
      <c r="C253" s="271" t="s">
        <v>1089</v>
      </c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  <c r="AA253" s="272"/>
      <c r="AB253" s="272"/>
      <c r="AC253" s="272"/>
      <c r="AD253" s="272"/>
      <c r="AE253" s="272"/>
      <c r="AF253" s="272"/>
      <c r="AG253" s="272"/>
      <c r="AH253" s="272"/>
      <c r="AI253" s="272"/>
      <c r="AJ253" s="273"/>
      <c r="AK253" s="264" t="s">
        <v>1101</v>
      </c>
      <c r="AL253" s="264"/>
      <c r="AM253" s="264"/>
      <c r="AN253" s="264"/>
      <c r="AO253" s="264"/>
      <c r="AP253" s="264"/>
      <c r="AQ253" s="264"/>
      <c r="AR253" s="264"/>
      <c r="AS253" s="264"/>
      <c r="AT253" s="264"/>
      <c r="AU253" s="111"/>
    </row>
    <row r="254" spans="1:47" s="44" customFormat="1" x14ac:dyDescent="0.5">
      <c r="A254" s="45"/>
      <c r="B254" s="33"/>
      <c r="C254" s="17"/>
      <c r="D254" s="92"/>
      <c r="E254" s="96" t="s">
        <v>1073</v>
      </c>
      <c r="F254" s="277" t="s">
        <v>0</v>
      </c>
      <c r="G254" s="289" t="s">
        <v>1</v>
      </c>
      <c r="H254" s="86"/>
      <c r="I254" s="292" t="s">
        <v>18</v>
      </c>
      <c r="J254" s="292"/>
      <c r="K254" s="293"/>
      <c r="L254" s="277" t="s">
        <v>2</v>
      </c>
      <c r="M254" s="279" t="s">
        <v>5</v>
      </c>
      <c r="N254" s="280"/>
      <c r="O254" s="281"/>
      <c r="P254" s="285" t="s">
        <v>3</v>
      </c>
      <c r="Q254" s="286"/>
      <c r="R254" s="265" t="s">
        <v>4</v>
      </c>
      <c r="S254" s="266"/>
      <c r="T254" s="266"/>
      <c r="U254" s="267"/>
      <c r="V254" s="279" t="s">
        <v>5</v>
      </c>
      <c r="W254" s="280"/>
      <c r="X254" s="281"/>
      <c r="Y254" s="279" t="s">
        <v>6</v>
      </c>
      <c r="Z254" s="281"/>
      <c r="AA254" s="83" t="s">
        <v>7</v>
      </c>
      <c r="AB254" s="261" t="s">
        <v>8</v>
      </c>
      <c r="AC254" s="18" t="s">
        <v>9</v>
      </c>
      <c r="AD254" s="261" t="s">
        <v>10</v>
      </c>
      <c r="AE254" s="261" t="s">
        <v>11</v>
      </c>
      <c r="AF254" s="265" t="s">
        <v>1088</v>
      </c>
      <c r="AG254" s="266"/>
      <c r="AH254" s="266"/>
      <c r="AI254" s="266"/>
      <c r="AJ254" s="267"/>
      <c r="AK254" s="268" t="s">
        <v>1071</v>
      </c>
      <c r="AL254" s="92"/>
      <c r="AM254" s="92"/>
      <c r="AN254" s="64"/>
      <c r="AO254" s="279" t="s">
        <v>1088</v>
      </c>
      <c r="AP254" s="266"/>
      <c r="AQ254" s="266"/>
      <c r="AR254" s="266"/>
      <c r="AS254" s="267"/>
      <c r="AT254" s="261" t="s">
        <v>1100</v>
      </c>
      <c r="AU254" s="111"/>
    </row>
    <row r="255" spans="1:47" s="44" customFormat="1" x14ac:dyDescent="0.5">
      <c r="A255" s="45"/>
      <c r="B255" s="33"/>
      <c r="C255" s="20"/>
      <c r="D255" s="21" t="s">
        <v>1072</v>
      </c>
      <c r="E255" s="97" t="s">
        <v>1074</v>
      </c>
      <c r="F255" s="278"/>
      <c r="G255" s="290"/>
      <c r="H255" s="87" t="s">
        <v>1075</v>
      </c>
      <c r="I255" s="22"/>
      <c r="J255" s="22"/>
      <c r="K255" s="23"/>
      <c r="L255" s="278"/>
      <c r="M255" s="282"/>
      <c r="N255" s="283"/>
      <c r="O255" s="284"/>
      <c r="P255" s="287"/>
      <c r="Q255" s="288"/>
      <c r="R255" s="81"/>
      <c r="S255" s="82"/>
      <c r="T255" s="82"/>
      <c r="U255" s="82"/>
      <c r="V255" s="282"/>
      <c r="W255" s="283"/>
      <c r="X255" s="284"/>
      <c r="Y255" s="282"/>
      <c r="Z255" s="284"/>
      <c r="AA255" s="84"/>
      <c r="AB255" s="262"/>
      <c r="AC255" s="18"/>
      <c r="AD255" s="262"/>
      <c r="AE255" s="262"/>
      <c r="AF255" s="83"/>
      <c r="AG255" s="261" t="s">
        <v>1079</v>
      </c>
      <c r="AH255" s="261" t="s">
        <v>1080</v>
      </c>
      <c r="AI255" s="89"/>
      <c r="AJ255" s="83" t="s">
        <v>1086</v>
      </c>
      <c r="AK255" s="269"/>
      <c r="AL255" s="93"/>
      <c r="AM255" s="93" t="s">
        <v>1072</v>
      </c>
      <c r="AN255" s="26" t="s">
        <v>1094</v>
      </c>
      <c r="AO255" s="83"/>
      <c r="AP255" s="281" t="s">
        <v>1079</v>
      </c>
      <c r="AQ255" s="261" t="s">
        <v>1080</v>
      </c>
      <c r="AR255" s="89"/>
      <c r="AS255" s="83" t="s">
        <v>1097</v>
      </c>
      <c r="AT255" s="262"/>
      <c r="AU255" s="111"/>
    </row>
    <row r="256" spans="1:47" s="44" customFormat="1" x14ac:dyDescent="0.5">
      <c r="A256" s="45"/>
      <c r="B256" s="33"/>
      <c r="C256" s="20" t="s">
        <v>1071</v>
      </c>
      <c r="D256" s="93" t="s">
        <v>22</v>
      </c>
      <c r="E256" s="97" t="s">
        <v>861</v>
      </c>
      <c r="F256" s="278"/>
      <c r="G256" s="290"/>
      <c r="H256" s="24" t="s">
        <v>1076</v>
      </c>
      <c r="I256" s="97" t="s">
        <v>19</v>
      </c>
      <c r="J256" s="86" t="s">
        <v>20</v>
      </c>
      <c r="K256" s="91" t="s">
        <v>21</v>
      </c>
      <c r="L256" s="278"/>
      <c r="M256" s="282"/>
      <c r="N256" s="283"/>
      <c r="O256" s="284"/>
      <c r="P256" s="287"/>
      <c r="Q256" s="288"/>
      <c r="R256" s="83" t="s">
        <v>13</v>
      </c>
      <c r="S256" s="83" t="s">
        <v>14</v>
      </c>
      <c r="T256" s="83" t="s">
        <v>17</v>
      </c>
      <c r="U256" s="88" t="s">
        <v>15</v>
      </c>
      <c r="V256" s="282"/>
      <c r="W256" s="283"/>
      <c r="X256" s="284"/>
      <c r="Y256" s="282"/>
      <c r="Z256" s="284"/>
      <c r="AA256" s="84" t="s">
        <v>22</v>
      </c>
      <c r="AB256" s="262"/>
      <c r="AC256" s="25" t="s">
        <v>16</v>
      </c>
      <c r="AD256" s="262"/>
      <c r="AE256" s="262"/>
      <c r="AF256" s="84" t="s">
        <v>1078</v>
      </c>
      <c r="AG256" s="262"/>
      <c r="AH256" s="262"/>
      <c r="AI256" s="89" t="s">
        <v>1081</v>
      </c>
      <c r="AJ256" s="84" t="s">
        <v>1085</v>
      </c>
      <c r="AK256" s="269"/>
      <c r="AL256" s="93" t="s">
        <v>1090</v>
      </c>
      <c r="AM256" s="93" t="s">
        <v>1091</v>
      </c>
      <c r="AN256" s="26" t="s">
        <v>1095</v>
      </c>
      <c r="AO256" s="84" t="s">
        <v>1078</v>
      </c>
      <c r="AP256" s="284"/>
      <c r="AQ256" s="262"/>
      <c r="AR256" s="89" t="s">
        <v>1081</v>
      </c>
      <c r="AS256" s="84" t="s">
        <v>1098</v>
      </c>
      <c r="AT256" s="262"/>
      <c r="AU256" s="111"/>
    </row>
    <row r="257" spans="1:49" s="44" customFormat="1" x14ac:dyDescent="0.5">
      <c r="A257" s="45"/>
      <c r="B257" s="33"/>
      <c r="C257" s="20"/>
      <c r="D257" s="93"/>
      <c r="E257" s="97"/>
      <c r="F257" s="87"/>
      <c r="G257" s="97"/>
      <c r="H257" s="87" t="s">
        <v>1077</v>
      </c>
      <c r="I257" s="97"/>
      <c r="J257" s="87"/>
      <c r="K257" s="97"/>
      <c r="L257" s="97"/>
      <c r="M257" s="89"/>
      <c r="N257" s="89"/>
      <c r="O257" s="89"/>
      <c r="P257" s="97"/>
      <c r="Q257" s="97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27"/>
      <c r="AD257" s="89"/>
      <c r="AE257" s="89"/>
      <c r="AF257" s="84" t="s">
        <v>1082</v>
      </c>
      <c r="AG257" s="262"/>
      <c r="AH257" s="262"/>
      <c r="AI257" s="89" t="s">
        <v>1084</v>
      </c>
      <c r="AJ257" s="84" t="s">
        <v>1087</v>
      </c>
      <c r="AK257" s="269"/>
      <c r="AL257" s="93"/>
      <c r="AM257" s="93" t="s">
        <v>1092</v>
      </c>
      <c r="AN257" s="26" t="s">
        <v>1096</v>
      </c>
      <c r="AO257" s="84" t="s">
        <v>1082</v>
      </c>
      <c r="AP257" s="284"/>
      <c r="AQ257" s="262"/>
      <c r="AR257" s="89" t="s">
        <v>1084</v>
      </c>
      <c r="AS257" s="84" t="s">
        <v>1091</v>
      </c>
      <c r="AT257" s="262"/>
      <c r="AU257" s="111"/>
    </row>
    <row r="258" spans="1:49" s="44" customFormat="1" x14ac:dyDescent="0.5">
      <c r="A258" s="45"/>
      <c r="B258" s="33"/>
      <c r="C258" s="28"/>
      <c r="D258" s="94"/>
      <c r="E258" s="22"/>
      <c r="F258" s="29"/>
      <c r="G258" s="22"/>
      <c r="H258" s="29"/>
      <c r="I258" s="22"/>
      <c r="J258" s="29"/>
      <c r="K258" s="22"/>
      <c r="L258" s="22"/>
      <c r="M258" s="30"/>
      <c r="N258" s="30"/>
      <c r="O258" s="30"/>
      <c r="P258" s="22"/>
      <c r="Q258" s="22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1"/>
      <c r="AD258" s="30"/>
      <c r="AE258" s="30"/>
      <c r="AF258" s="85" t="s">
        <v>1083</v>
      </c>
      <c r="AG258" s="263"/>
      <c r="AH258" s="263"/>
      <c r="AI258" s="30" t="s">
        <v>1085</v>
      </c>
      <c r="AJ258" s="85" t="s">
        <v>1072</v>
      </c>
      <c r="AK258" s="270"/>
      <c r="AL258" s="94"/>
      <c r="AM258" s="94" t="s">
        <v>1093</v>
      </c>
      <c r="AN258" s="65"/>
      <c r="AO258" s="85" t="s">
        <v>1083</v>
      </c>
      <c r="AP258" s="296"/>
      <c r="AQ258" s="263"/>
      <c r="AR258" s="30" t="s">
        <v>1085</v>
      </c>
      <c r="AS258" s="85" t="s">
        <v>1099</v>
      </c>
      <c r="AT258" s="263"/>
      <c r="AU258" s="111"/>
      <c r="AV258" s="70"/>
      <c r="AW258" s="70"/>
    </row>
    <row r="259" spans="1:49" s="44" customFormat="1" x14ac:dyDescent="0.5">
      <c r="A259" s="45" t="s">
        <v>177</v>
      </c>
      <c r="B259" s="33" t="s">
        <v>24</v>
      </c>
      <c r="C259" s="250" t="s">
        <v>1268</v>
      </c>
      <c r="D259" s="33" t="s">
        <v>13</v>
      </c>
      <c r="E259" s="46">
        <v>52511</v>
      </c>
      <c r="F259" s="46">
        <v>842</v>
      </c>
      <c r="G259" s="46">
        <v>778</v>
      </c>
      <c r="H259" s="34">
        <v>8</v>
      </c>
      <c r="I259" s="32">
        <v>4</v>
      </c>
      <c r="J259" s="32">
        <v>1</v>
      </c>
      <c r="K259" s="32">
        <v>47</v>
      </c>
      <c r="L259" s="32" t="s">
        <v>278</v>
      </c>
      <c r="M259" s="47" t="s">
        <v>27</v>
      </c>
      <c r="N259" s="48" t="s">
        <v>357</v>
      </c>
      <c r="O259" s="37" t="s">
        <v>79</v>
      </c>
      <c r="P259" s="38" t="s">
        <v>648</v>
      </c>
      <c r="Q259" s="39" t="s">
        <v>31</v>
      </c>
      <c r="R259" s="49">
        <v>1</v>
      </c>
      <c r="S259" s="49"/>
      <c r="T259" s="49">
        <v>1</v>
      </c>
      <c r="U259" s="95"/>
      <c r="V259" s="47" t="s">
        <v>27</v>
      </c>
      <c r="W259" s="48" t="s">
        <v>357</v>
      </c>
      <c r="X259" s="37" t="s">
        <v>79</v>
      </c>
      <c r="Y259" s="38" t="s">
        <v>648</v>
      </c>
      <c r="Z259" s="39" t="s">
        <v>31</v>
      </c>
      <c r="AA259" s="49">
        <v>1</v>
      </c>
      <c r="AB259" s="42"/>
      <c r="AC259" s="50"/>
      <c r="AD259" s="42"/>
      <c r="AE259" s="42"/>
      <c r="AF259" s="42">
        <f>SUM(I259*400+J259*100+K259)</f>
        <v>1747</v>
      </c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 t="s">
        <v>542</v>
      </c>
    </row>
    <row r="260" spans="1:49" s="44" customFormat="1" x14ac:dyDescent="0.5">
      <c r="A260" s="45" t="s">
        <v>177</v>
      </c>
      <c r="B260" s="33" t="s">
        <v>33</v>
      </c>
      <c r="C260" s="250" t="s">
        <v>1269</v>
      </c>
      <c r="D260" s="33" t="s">
        <v>13</v>
      </c>
      <c r="E260" s="46">
        <v>9685</v>
      </c>
      <c r="F260" s="46">
        <v>89</v>
      </c>
      <c r="G260" s="46">
        <v>777</v>
      </c>
      <c r="H260" s="34">
        <v>13</v>
      </c>
      <c r="I260" s="32">
        <v>9</v>
      </c>
      <c r="J260" s="32">
        <v>1</v>
      </c>
      <c r="K260" s="32">
        <v>4.3</v>
      </c>
      <c r="L260" s="32" t="s">
        <v>278</v>
      </c>
      <c r="M260" s="47" t="s">
        <v>77</v>
      </c>
      <c r="N260" s="48" t="s">
        <v>434</v>
      </c>
      <c r="O260" s="37" t="s">
        <v>79</v>
      </c>
      <c r="P260" s="38" t="s">
        <v>472</v>
      </c>
      <c r="Q260" s="39" t="s">
        <v>31</v>
      </c>
      <c r="R260" s="49">
        <v>1</v>
      </c>
      <c r="S260" s="49"/>
      <c r="T260" s="49">
        <v>1</v>
      </c>
      <c r="U260" s="95"/>
      <c r="V260" s="47" t="s">
        <v>77</v>
      </c>
      <c r="W260" s="48" t="s">
        <v>434</v>
      </c>
      <c r="X260" s="37" t="s">
        <v>79</v>
      </c>
      <c r="Y260" s="38" t="s">
        <v>472</v>
      </c>
      <c r="Z260" s="39" t="s">
        <v>31</v>
      </c>
      <c r="AA260" s="49">
        <v>1</v>
      </c>
      <c r="AB260" s="42">
        <v>1</v>
      </c>
      <c r="AC260" s="50">
        <v>6</v>
      </c>
      <c r="AD260" s="42"/>
      <c r="AE260" s="42"/>
      <c r="AF260" s="42"/>
      <c r="AG260" s="42"/>
      <c r="AH260" s="42"/>
      <c r="AI260" s="42"/>
      <c r="AJ260" s="42">
        <f>SUM(I260*400+J260*100+K260)</f>
        <v>3704.3</v>
      </c>
      <c r="AK260" s="42"/>
      <c r="AL260" s="42"/>
      <c r="AM260" s="42"/>
      <c r="AN260" s="42"/>
      <c r="AO260" s="42"/>
      <c r="AP260" s="42"/>
      <c r="AQ260" s="42"/>
      <c r="AR260" s="42"/>
      <c r="AS260" s="42"/>
      <c r="AT260" s="42" t="s">
        <v>203</v>
      </c>
    </row>
    <row r="261" spans="1:49" s="44" customFormat="1" x14ac:dyDescent="0.5">
      <c r="A261" s="45" t="s">
        <v>177</v>
      </c>
      <c r="B261" s="33" t="s">
        <v>34</v>
      </c>
      <c r="C261" s="250" t="s">
        <v>1270</v>
      </c>
      <c r="D261" s="33" t="s">
        <v>13</v>
      </c>
      <c r="E261" s="46">
        <v>54211</v>
      </c>
      <c r="F261" s="46">
        <v>828</v>
      </c>
      <c r="G261" s="46">
        <v>3710</v>
      </c>
      <c r="H261" s="34">
        <v>5</v>
      </c>
      <c r="I261" s="32">
        <v>8</v>
      </c>
      <c r="J261" s="32">
        <v>1</v>
      </c>
      <c r="K261" s="32">
        <v>22</v>
      </c>
      <c r="L261" s="32" t="s">
        <v>278</v>
      </c>
      <c r="M261" s="47" t="s">
        <v>77</v>
      </c>
      <c r="N261" s="48" t="s">
        <v>649</v>
      </c>
      <c r="O261" s="37" t="s">
        <v>650</v>
      </c>
      <c r="P261" s="38" t="s">
        <v>651</v>
      </c>
      <c r="Q261" s="39" t="s">
        <v>31</v>
      </c>
      <c r="R261" s="49">
        <v>1</v>
      </c>
      <c r="S261" s="49"/>
      <c r="T261" s="49">
        <v>1</v>
      </c>
      <c r="U261" s="95"/>
      <c r="V261" s="47" t="s">
        <v>77</v>
      </c>
      <c r="W261" s="48" t="s">
        <v>649</v>
      </c>
      <c r="X261" s="37" t="s">
        <v>650</v>
      </c>
      <c r="Y261" s="38" t="s">
        <v>651</v>
      </c>
      <c r="Z261" s="39" t="s">
        <v>31</v>
      </c>
      <c r="AA261" s="49">
        <v>1</v>
      </c>
      <c r="AB261" s="42"/>
      <c r="AC261" s="50"/>
      <c r="AD261" s="42"/>
      <c r="AE261" s="42"/>
      <c r="AF261" s="42">
        <f>SUM(I261*400+J261*100+K261)</f>
        <v>3322</v>
      </c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 t="s">
        <v>565</v>
      </c>
    </row>
    <row r="262" spans="1:49" s="44" customFormat="1" x14ac:dyDescent="0.5">
      <c r="A262" s="45" t="s">
        <v>177</v>
      </c>
      <c r="B262" s="33" t="s">
        <v>35</v>
      </c>
      <c r="C262" s="250" t="s">
        <v>1271</v>
      </c>
      <c r="D262" s="33" t="s">
        <v>13</v>
      </c>
      <c r="E262" s="46">
        <v>52512</v>
      </c>
      <c r="F262" s="46">
        <v>843</v>
      </c>
      <c r="G262" s="46">
        <v>779</v>
      </c>
      <c r="H262" s="34"/>
      <c r="I262" s="32">
        <v>2</v>
      </c>
      <c r="J262" s="32">
        <v>1</v>
      </c>
      <c r="K262" s="32">
        <v>46.6</v>
      </c>
      <c r="L262" s="32" t="s">
        <v>278</v>
      </c>
      <c r="M262" s="47" t="s">
        <v>77</v>
      </c>
      <c r="N262" s="48" t="s">
        <v>331</v>
      </c>
      <c r="O262" s="37" t="s">
        <v>79</v>
      </c>
      <c r="P262" s="38"/>
      <c r="Q262" s="39"/>
      <c r="R262" s="49">
        <v>1</v>
      </c>
      <c r="S262" s="49"/>
      <c r="T262" s="49">
        <v>1</v>
      </c>
      <c r="U262" s="95"/>
      <c r="V262" s="47" t="s">
        <v>77</v>
      </c>
      <c r="W262" s="48" t="s">
        <v>331</v>
      </c>
      <c r="X262" s="37" t="s">
        <v>79</v>
      </c>
      <c r="Y262" s="38"/>
      <c r="Z262" s="39"/>
      <c r="AA262" s="49">
        <v>1</v>
      </c>
      <c r="AB262" s="42"/>
      <c r="AC262" s="50"/>
      <c r="AD262" s="42"/>
      <c r="AE262" s="42"/>
      <c r="AF262" s="42">
        <f>SUM(I262*400+J262*100+K262)</f>
        <v>946.6</v>
      </c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 t="s">
        <v>565</v>
      </c>
    </row>
    <row r="263" spans="1:49" s="44" customFormat="1" x14ac:dyDescent="0.5">
      <c r="A263" s="45" t="s">
        <v>177</v>
      </c>
      <c r="B263" s="33" t="s">
        <v>178</v>
      </c>
      <c r="C263" s="250" t="s">
        <v>1272</v>
      </c>
      <c r="D263" s="33" t="s">
        <v>13</v>
      </c>
      <c r="E263" s="46">
        <v>11481</v>
      </c>
      <c r="F263" s="46">
        <v>118</v>
      </c>
      <c r="G263" s="46">
        <v>8947</v>
      </c>
      <c r="H263" s="34">
        <v>13</v>
      </c>
      <c r="I263" s="32">
        <v>2</v>
      </c>
      <c r="J263" s="32">
        <v>1</v>
      </c>
      <c r="K263" s="32">
        <v>46.6</v>
      </c>
      <c r="L263" s="32" t="s">
        <v>278</v>
      </c>
      <c r="M263" s="47" t="s">
        <v>105</v>
      </c>
      <c r="N263" s="48" t="s">
        <v>652</v>
      </c>
      <c r="O263" s="37" t="s">
        <v>79</v>
      </c>
      <c r="P263" s="38" t="s">
        <v>653</v>
      </c>
      <c r="Q263" s="39" t="s">
        <v>31</v>
      </c>
      <c r="R263" s="49">
        <v>1</v>
      </c>
      <c r="S263" s="49"/>
      <c r="T263" s="49">
        <v>1</v>
      </c>
      <c r="U263" s="95"/>
      <c r="V263" s="47" t="s">
        <v>105</v>
      </c>
      <c r="W263" s="48" t="s">
        <v>652</v>
      </c>
      <c r="X263" s="37" t="s">
        <v>79</v>
      </c>
      <c r="Y263" s="38" t="s">
        <v>653</v>
      </c>
      <c r="Z263" s="39" t="s">
        <v>31</v>
      </c>
      <c r="AA263" s="49">
        <v>1</v>
      </c>
      <c r="AB263" s="42"/>
      <c r="AC263" s="50"/>
      <c r="AD263" s="42"/>
      <c r="AE263" s="42"/>
      <c r="AF263" s="42">
        <f>SUM(I263*400+J263*100+K263)</f>
        <v>946.6</v>
      </c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 t="s">
        <v>565</v>
      </c>
    </row>
    <row r="264" spans="1:49" s="44" customFormat="1" x14ac:dyDescent="0.5">
      <c r="A264" s="45" t="s">
        <v>177</v>
      </c>
      <c r="B264" s="33" t="s">
        <v>36</v>
      </c>
      <c r="C264" s="250" t="s">
        <v>1273</v>
      </c>
      <c r="D264" s="33" t="s">
        <v>13</v>
      </c>
      <c r="E264" s="46">
        <v>53944</v>
      </c>
      <c r="F264" s="46">
        <v>846</v>
      </c>
      <c r="G264" s="46">
        <v>4001</v>
      </c>
      <c r="H264" s="34">
        <v>13</v>
      </c>
      <c r="I264" s="32">
        <v>3</v>
      </c>
      <c r="J264" s="32" t="s">
        <v>25</v>
      </c>
      <c r="K264" s="32">
        <v>21</v>
      </c>
      <c r="L264" s="32" t="s">
        <v>278</v>
      </c>
      <c r="M264" s="47" t="s">
        <v>27</v>
      </c>
      <c r="N264" s="48" t="s">
        <v>292</v>
      </c>
      <c r="O264" s="37" t="s">
        <v>79</v>
      </c>
      <c r="P264" s="38" t="s">
        <v>293</v>
      </c>
      <c r="Q264" s="39" t="s">
        <v>31</v>
      </c>
      <c r="R264" s="49">
        <v>1</v>
      </c>
      <c r="S264" s="49"/>
      <c r="T264" s="49">
        <v>1</v>
      </c>
      <c r="U264" s="95"/>
      <c r="V264" s="47" t="s">
        <v>27</v>
      </c>
      <c r="W264" s="48" t="s">
        <v>292</v>
      </c>
      <c r="X264" s="37" t="s">
        <v>79</v>
      </c>
      <c r="Y264" s="38" t="s">
        <v>293</v>
      </c>
      <c r="Z264" s="39" t="s">
        <v>31</v>
      </c>
      <c r="AA264" s="49">
        <v>1</v>
      </c>
      <c r="AB264" s="42"/>
      <c r="AC264" s="50"/>
      <c r="AD264" s="42"/>
      <c r="AE264" s="42"/>
      <c r="AF264" s="42">
        <f>SUM(I264*400+K264)</f>
        <v>1221</v>
      </c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 t="s">
        <v>532</v>
      </c>
    </row>
    <row r="265" spans="1:49" s="44" customFormat="1" x14ac:dyDescent="0.5">
      <c r="A265" s="45" t="s">
        <v>177</v>
      </c>
      <c r="B265" s="33" t="s">
        <v>37</v>
      </c>
      <c r="C265" s="250" t="s">
        <v>1274</v>
      </c>
      <c r="D265" s="33" t="s">
        <v>13</v>
      </c>
      <c r="E265" s="46">
        <v>52513</v>
      </c>
      <c r="F265" s="46">
        <v>845</v>
      </c>
      <c r="G265" s="46">
        <v>780</v>
      </c>
      <c r="H265" s="34"/>
      <c r="I265" s="32">
        <v>1</v>
      </c>
      <c r="J265" s="32">
        <v>1</v>
      </c>
      <c r="K265" s="32">
        <v>38</v>
      </c>
      <c r="L265" s="32" t="s">
        <v>278</v>
      </c>
      <c r="M265" s="47" t="s">
        <v>77</v>
      </c>
      <c r="N265" s="48" t="s">
        <v>654</v>
      </c>
      <c r="O265" s="37" t="s">
        <v>79</v>
      </c>
      <c r="P265" s="38"/>
      <c r="Q265" s="39"/>
      <c r="R265" s="49">
        <v>1</v>
      </c>
      <c r="S265" s="49"/>
      <c r="T265" s="49">
        <v>1</v>
      </c>
      <c r="U265" s="95"/>
      <c r="V265" s="53" t="s">
        <v>27</v>
      </c>
      <c r="W265" s="54" t="s">
        <v>292</v>
      </c>
      <c r="X265" s="37" t="s">
        <v>79</v>
      </c>
      <c r="Y265" s="38" t="s">
        <v>293</v>
      </c>
      <c r="Z265" s="39" t="s">
        <v>31</v>
      </c>
      <c r="AA265" s="42">
        <v>1</v>
      </c>
      <c r="AB265" s="42">
        <v>1</v>
      </c>
      <c r="AC265" s="50">
        <v>4</v>
      </c>
      <c r="AD265" s="42"/>
      <c r="AE265" s="42"/>
      <c r="AF265" s="42"/>
      <c r="AG265" s="42"/>
      <c r="AH265" s="42"/>
      <c r="AI265" s="42"/>
      <c r="AJ265" s="42">
        <f>SUM(I265*400+J265*100+K265)</f>
        <v>538</v>
      </c>
      <c r="AK265" s="42"/>
      <c r="AL265" s="42"/>
      <c r="AM265" s="42"/>
      <c r="AN265" s="42"/>
      <c r="AO265" s="42"/>
      <c r="AP265" s="42"/>
      <c r="AQ265" s="42"/>
      <c r="AR265" s="42"/>
      <c r="AS265" s="42"/>
      <c r="AT265" s="42" t="s">
        <v>655</v>
      </c>
    </row>
    <row r="266" spans="1:49" s="44" customFormat="1" x14ac:dyDescent="0.5">
      <c r="A266" s="45" t="s">
        <v>177</v>
      </c>
      <c r="B266" s="33" t="s">
        <v>38</v>
      </c>
      <c r="C266" s="250" t="s">
        <v>1275</v>
      </c>
      <c r="D266" s="71" t="s">
        <v>13</v>
      </c>
      <c r="E266" s="46">
        <v>53943</v>
      </c>
      <c r="F266" s="46">
        <v>844</v>
      </c>
      <c r="G266" s="46">
        <v>4000</v>
      </c>
      <c r="H266" s="46">
        <v>13</v>
      </c>
      <c r="I266" s="45">
        <v>1</v>
      </c>
      <c r="J266" s="45" t="s">
        <v>25</v>
      </c>
      <c r="K266" s="45">
        <v>62</v>
      </c>
      <c r="L266" s="45" t="s">
        <v>278</v>
      </c>
      <c r="M266" s="98" t="s">
        <v>27</v>
      </c>
      <c r="N266" s="98" t="s">
        <v>292</v>
      </c>
      <c r="O266" s="99" t="s">
        <v>79</v>
      </c>
      <c r="P266" s="100" t="s">
        <v>293</v>
      </c>
      <c r="Q266" s="100" t="s">
        <v>31</v>
      </c>
      <c r="R266" s="49">
        <v>1</v>
      </c>
      <c r="S266" s="49"/>
      <c r="T266" s="49">
        <v>1</v>
      </c>
      <c r="U266" s="49"/>
      <c r="V266" s="98" t="s">
        <v>27</v>
      </c>
      <c r="W266" s="98" t="s">
        <v>292</v>
      </c>
      <c r="X266" s="99" t="s">
        <v>79</v>
      </c>
      <c r="Y266" s="100" t="s">
        <v>293</v>
      </c>
      <c r="Z266" s="100" t="s">
        <v>31</v>
      </c>
      <c r="AA266" s="49">
        <v>1</v>
      </c>
      <c r="AB266" s="75"/>
      <c r="AC266" s="50"/>
      <c r="AD266" s="75"/>
      <c r="AE266" s="75"/>
      <c r="AF266" s="75"/>
      <c r="AG266" s="75"/>
      <c r="AH266" s="75"/>
      <c r="AI266" s="75"/>
      <c r="AJ266" s="75">
        <f>SUM(I266*400+K266)</f>
        <v>462</v>
      </c>
      <c r="AK266" s="75"/>
      <c r="AL266" s="75"/>
      <c r="AM266" s="75"/>
      <c r="AN266" s="75"/>
      <c r="AO266" s="75"/>
      <c r="AP266" s="75"/>
      <c r="AQ266" s="75"/>
      <c r="AR266" s="75"/>
      <c r="AS266" s="75"/>
      <c r="AT266" s="75" t="s">
        <v>656</v>
      </c>
    </row>
    <row r="267" spans="1:49" s="44" customFormat="1" x14ac:dyDescent="0.5">
      <c r="A267" s="45"/>
      <c r="B267" s="66"/>
      <c r="C267" s="250" t="s">
        <v>1276</v>
      </c>
      <c r="D267" s="33" t="s">
        <v>13</v>
      </c>
      <c r="E267" s="46">
        <v>53409</v>
      </c>
      <c r="F267" s="46">
        <v>848</v>
      </c>
      <c r="G267" s="46">
        <v>782</v>
      </c>
      <c r="H267" s="34"/>
      <c r="I267" s="32">
        <v>3</v>
      </c>
      <c r="J267" s="32" t="s">
        <v>25</v>
      </c>
      <c r="K267" s="32">
        <v>65</v>
      </c>
      <c r="L267" s="32" t="s">
        <v>278</v>
      </c>
      <c r="M267" s="47" t="s">
        <v>27</v>
      </c>
      <c r="N267" s="48" t="s">
        <v>657</v>
      </c>
      <c r="O267" s="37" t="s">
        <v>79</v>
      </c>
      <c r="P267" s="38"/>
      <c r="Q267" s="39"/>
      <c r="R267" s="49">
        <v>1</v>
      </c>
      <c r="S267" s="49"/>
      <c r="T267" s="49">
        <v>1</v>
      </c>
      <c r="U267" s="95"/>
      <c r="V267" s="47" t="s">
        <v>27</v>
      </c>
      <c r="W267" s="48" t="s">
        <v>657</v>
      </c>
      <c r="X267" s="37" t="s">
        <v>79</v>
      </c>
      <c r="Y267" s="38"/>
      <c r="Z267" s="39"/>
      <c r="AA267" s="49">
        <v>1</v>
      </c>
      <c r="AB267" s="42"/>
      <c r="AC267" s="50"/>
      <c r="AD267" s="42"/>
      <c r="AE267" s="42"/>
      <c r="AF267" s="42">
        <f>SUM(I267*400+K267)</f>
        <v>1265</v>
      </c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 t="s">
        <v>565</v>
      </c>
    </row>
    <row r="268" spans="1:49" s="44" customFormat="1" x14ac:dyDescent="0.5">
      <c r="A268" s="45"/>
      <c r="B268" s="66"/>
      <c r="C268" s="250" t="s">
        <v>1277</v>
      </c>
      <c r="D268" s="33" t="s">
        <v>13</v>
      </c>
      <c r="E268" s="46">
        <v>51102</v>
      </c>
      <c r="F268" s="46">
        <v>847</v>
      </c>
      <c r="G268" s="46">
        <v>781</v>
      </c>
      <c r="H268" s="34"/>
      <c r="I268" s="32">
        <v>2</v>
      </c>
      <c r="J268" s="32">
        <v>2</v>
      </c>
      <c r="K268" s="32">
        <v>97</v>
      </c>
      <c r="L268" s="32" t="s">
        <v>278</v>
      </c>
      <c r="M268" s="47" t="s">
        <v>27</v>
      </c>
      <c r="N268" s="48" t="s">
        <v>356</v>
      </c>
      <c r="O268" s="37" t="s">
        <v>79</v>
      </c>
      <c r="P268" s="38"/>
      <c r="Q268" s="39"/>
      <c r="R268" s="49">
        <v>1</v>
      </c>
      <c r="S268" s="49"/>
      <c r="T268" s="49">
        <v>1</v>
      </c>
      <c r="U268" s="95"/>
      <c r="V268" s="47" t="s">
        <v>27</v>
      </c>
      <c r="W268" s="48" t="s">
        <v>356</v>
      </c>
      <c r="X268" s="37" t="s">
        <v>79</v>
      </c>
      <c r="Y268" s="38"/>
      <c r="Z268" s="39"/>
      <c r="AA268" s="49">
        <v>1</v>
      </c>
      <c r="AB268" s="42"/>
      <c r="AC268" s="50"/>
      <c r="AD268" s="42"/>
      <c r="AE268" s="42"/>
      <c r="AF268" s="42">
        <f>SUM(I268*400+J268*100+K268)</f>
        <v>1097</v>
      </c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 t="s">
        <v>565</v>
      </c>
    </row>
    <row r="269" spans="1:49" s="44" customFormat="1" x14ac:dyDescent="0.5">
      <c r="A269" s="45"/>
      <c r="B269" s="66"/>
      <c r="C269" s="250" t="s">
        <v>1278</v>
      </c>
      <c r="D269" s="33" t="s">
        <v>13</v>
      </c>
      <c r="E269" s="46">
        <v>51103</v>
      </c>
      <c r="F269" s="46">
        <v>849</v>
      </c>
      <c r="G269" s="46">
        <v>783</v>
      </c>
      <c r="H269" s="34">
        <v>9</v>
      </c>
      <c r="I269" s="32">
        <v>6</v>
      </c>
      <c r="J269" s="32" t="s">
        <v>25</v>
      </c>
      <c r="K269" s="32">
        <v>39</v>
      </c>
      <c r="L269" s="32" t="s">
        <v>278</v>
      </c>
      <c r="M269" s="47" t="s">
        <v>77</v>
      </c>
      <c r="N269" s="48" t="s">
        <v>658</v>
      </c>
      <c r="O269" s="37" t="s">
        <v>79</v>
      </c>
      <c r="P269" s="38" t="s">
        <v>701</v>
      </c>
      <c r="Q269" s="39" t="s">
        <v>31</v>
      </c>
      <c r="R269" s="49">
        <v>1</v>
      </c>
      <c r="S269" s="49"/>
      <c r="T269" s="49">
        <v>1</v>
      </c>
      <c r="U269" s="95"/>
      <c r="V269" s="47" t="s">
        <v>77</v>
      </c>
      <c r="W269" s="48" t="s">
        <v>658</v>
      </c>
      <c r="X269" s="37" t="s">
        <v>79</v>
      </c>
      <c r="Y269" s="38" t="s">
        <v>701</v>
      </c>
      <c r="Z269" s="39" t="s">
        <v>31</v>
      </c>
      <c r="AA269" s="49">
        <v>1</v>
      </c>
      <c r="AB269" s="42"/>
      <c r="AC269" s="50"/>
      <c r="AD269" s="42"/>
      <c r="AE269" s="42"/>
      <c r="AF269" s="42">
        <f>SUM(I269*400+K269)</f>
        <v>2439</v>
      </c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 t="s">
        <v>565</v>
      </c>
    </row>
    <row r="270" spans="1:49" s="44" customFormat="1" x14ac:dyDescent="0.5">
      <c r="A270" s="45"/>
      <c r="B270" s="66"/>
      <c r="C270" s="250" t="s">
        <v>1279</v>
      </c>
      <c r="D270" s="33" t="s">
        <v>13</v>
      </c>
      <c r="E270" s="46">
        <v>52509</v>
      </c>
      <c r="F270" s="46">
        <v>840</v>
      </c>
      <c r="G270" s="46">
        <v>908</v>
      </c>
      <c r="H270" s="34">
        <v>13</v>
      </c>
      <c r="I270" s="32" t="s">
        <v>25</v>
      </c>
      <c r="J270" s="32">
        <v>3</v>
      </c>
      <c r="K270" s="32">
        <v>82</v>
      </c>
      <c r="L270" s="32" t="s">
        <v>278</v>
      </c>
      <c r="M270" s="47" t="s">
        <v>27</v>
      </c>
      <c r="N270" s="48" t="s">
        <v>137</v>
      </c>
      <c r="O270" s="37" t="s">
        <v>79</v>
      </c>
      <c r="P270" s="38" t="s">
        <v>479</v>
      </c>
      <c r="Q270" s="39" t="s">
        <v>31</v>
      </c>
      <c r="R270" s="49">
        <v>1</v>
      </c>
      <c r="S270" s="49"/>
      <c r="T270" s="49">
        <v>1</v>
      </c>
      <c r="U270" s="95"/>
      <c r="V270" s="47" t="s">
        <v>27</v>
      </c>
      <c r="W270" s="48" t="s">
        <v>137</v>
      </c>
      <c r="X270" s="37" t="s">
        <v>79</v>
      </c>
      <c r="Y270" s="38" t="s">
        <v>479</v>
      </c>
      <c r="Z270" s="39" t="s">
        <v>31</v>
      </c>
      <c r="AA270" s="49">
        <v>1</v>
      </c>
      <c r="AB270" s="42"/>
      <c r="AC270" s="50"/>
      <c r="AD270" s="42"/>
      <c r="AE270" s="42"/>
      <c r="AF270" s="42">
        <f>SUM(J270*100+K270)</f>
        <v>382</v>
      </c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 t="s">
        <v>565</v>
      </c>
    </row>
    <row r="271" spans="1:49" s="44" customFormat="1" x14ac:dyDescent="0.5">
      <c r="A271" s="45"/>
      <c r="B271" s="66"/>
      <c r="C271" s="250" t="s">
        <v>1280</v>
      </c>
      <c r="D271" s="33" t="s">
        <v>13</v>
      </c>
      <c r="E271" s="46">
        <v>52508</v>
      </c>
      <c r="F271" s="46">
        <v>839</v>
      </c>
      <c r="G271" s="46">
        <v>907</v>
      </c>
      <c r="H271" s="34">
        <v>13</v>
      </c>
      <c r="I271" s="32">
        <v>1</v>
      </c>
      <c r="J271" s="32">
        <v>3</v>
      </c>
      <c r="K271" s="32">
        <v>4</v>
      </c>
      <c r="L271" s="32" t="s">
        <v>278</v>
      </c>
      <c r="M271" s="47" t="s">
        <v>27</v>
      </c>
      <c r="N271" s="48" t="s">
        <v>137</v>
      </c>
      <c r="O271" s="37" t="s">
        <v>79</v>
      </c>
      <c r="P271" s="38" t="s">
        <v>479</v>
      </c>
      <c r="Q271" s="39" t="s">
        <v>31</v>
      </c>
      <c r="R271" s="49">
        <v>1</v>
      </c>
      <c r="S271" s="49"/>
      <c r="T271" s="49">
        <v>1</v>
      </c>
      <c r="U271" s="95"/>
      <c r="V271" s="47" t="s">
        <v>27</v>
      </c>
      <c r="W271" s="48" t="s">
        <v>137</v>
      </c>
      <c r="X271" s="37" t="s">
        <v>79</v>
      </c>
      <c r="Y271" s="38" t="s">
        <v>479</v>
      </c>
      <c r="Z271" s="39" t="s">
        <v>31</v>
      </c>
      <c r="AA271" s="49">
        <v>1</v>
      </c>
      <c r="AB271" s="42"/>
      <c r="AC271" s="50"/>
      <c r="AD271" s="42"/>
      <c r="AE271" s="42"/>
      <c r="AF271" s="42">
        <f>SUM(I271*400+J271*100+K271)</f>
        <v>704</v>
      </c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 t="s">
        <v>565</v>
      </c>
    </row>
    <row r="272" spans="1:49" s="44" customFormat="1" x14ac:dyDescent="0.5">
      <c r="A272" s="45"/>
      <c r="B272" s="66"/>
      <c r="C272" s="250" t="s">
        <v>1281</v>
      </c>
      <c r="D272" s="33" t="s">
        <v>13</v>
      </c>
      <c r="E272" s="32">
        <v>52507</v>
      </c>
      <c r="F272" s="32">
        <v>838</v>
      </c>
      <c r="G272" s="32">
        <v>906</v>
      </c>
      <c r="H272" s="32">
        <v>13</v>
      </c>
      <c r="I272" s="32">
        <v>2</v>
      </c>
      <c r="J272" s="32">
        <v>3</v>
      </c>
      <c r="K272" s="32">
        <v>32</v>
      </c>
      <c r="L272" s="32" t="s">
        <v>278</v>
      </c>
      <c r="M272" s="47" t="s">
        <v>105</v>
      </c>
      <c r="N272" s="48" t="s">
        <v>371</v>
      </c>
      <c r="O272" s="37" t="s">
        <v>85</v>
      </c>
      <c r="P272" s="38" t="s">
        <v>372</v>
      </c>
      <c r="Q272" s="39" t="s">
        <v>31</v>
      </c>
      <c r="R272" s="49">
        <v>1</v>
      </c>
      <c r="S272" s="49"/>
      <c r="T272" s="49">
        <v>1</v>
      </c>
      <c r="U272" s="95"/>
      <c r="V272" s="47" t="s">
        <v>105</v>
      </c>
      <c r="W272" s="48" t="s">
        <v>371</v>
      </c>
      <c r="X272" s="37" t="s">
        <v>85</v>
      </c>
      <c r="Y272" s="38" t="s">
        <v>372</v>
      </c>
      <c r="Z272" s="39" t="s">
        <v>31</v>
      </c>
      <c r="AA272" s="49">
        <v>1</v>
      </c>
      <c r="AB272" s="42">
        <v>1</v>
      </c>
      <c r="AC272" s="50">
        <v>2</v>
      </c>
      <c r="AD272" s="42"/>
      <c r="AE272" s="42"/>
      <c r="AF272" s="42"/>
      <c r="AG272" s="42"/>
      <c r="AH272" s="42"/>
      <c r="AI272" s="42"/>
      <c r="AJ272" s="42">
        <f>SUM(I272*400+J272*100+K272)</f>
        <v>1132</v>
      </c>
      <c r="AK272" s="42"/>
      <c r="AL272" s="42"/>
      <c r="AM272" s="42"/>
      <c r="AN272" s="42"/>
      <c r="AO272" s="42"/>
      <c r="AP272" s="42"/>
      <c r="AQ272" s="42"/>
      <c r="AR272" s="42"/>
      <c r="AS272" s="42"/>
      <c r="AT272" s="42" t="s">
        <v>373</v>
      </c>
    </row>
    <row r="273" spans="1:47" s="44" customFormat="1" x14ac:dyDescent="0.5">
      <c r="A273" s="45"/>
      <c r="B273" s="66"/>
      <c r="C273" s="250" t="s">
        <v>1282</v>
      </c>
      <c r="D273" s="33" t="s">
        <v>13</v>
      </c>
      <c r="E273" s="32">
        <v>52606</v>
      </c>
      <c r="F273" s="32">
        <v>837</v>
      </c>
      <c r="G273" s="32">
        <v>905</v>
      </c>
      <c r="H273" s="32">
        <v>13</v>
      </c>
      <c r="I273" s="32">
        <v>2</v>
      </c>
      <c r="J273" s="32" t="s">
        <v>25</v>
      </c>
      <c r="K273" s="32">
        <v>27</v>
      </c>
      <c r="L273" s="32" t="s">
        <v>278</v>
      </c>
      <c r="M273" s="47" t="s">
        <v>77</v>
      </c>
      <c r="N273" s="48" t="s">
        <v>374</v>
      </c>
      <c r="O273" s="37" t="s">
        <v>375</v>
      </c>
      <c r="P273" s="38" t="s">
        <v>372</v>
      </c>
      <c r="Q273" s="39" t="s">
        <v>31</v>
      </c>
      <c r="R273" s="49">
        <v>1</v>
      </c>
      <c r="S273" s="49"/>
      <c r="T273" s="49">
        <v>1</v>
      </c>
      <c r="U273" s="95"/>
      <c r="V273" s="47" t="s">
        <v>77</v>
      </c>
      <c r="W273" s="48" t="s">
        <v>374</v>
      </c>
      <c r="X273" s="37" t="s">
        <v>375</v>
      </c>
      <c r="Y273" s="38" t="s">
        <v>372</v>
      </c>
      <c r="Z273" s="39" t="s">
        <v>31</v>
      </c>
      <c r="AA273" s="49">
        <v>1</v>
      </c>
      <c r="AB273" s="42">
        <v>1</v>
      </c>
      <c r="AC273" s="50">
        <v>1</v>
      </c>
      <c r="AD273" s="42"/>
      <c r="AE273" s="42"/>
      <c r="AF273" s="42"/>
      <c r="AG273" s="42">
        <f>SUM(I273*400+K273)</f>
        <v>827</v>
      </c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 t="s">
        <v>32</v>
      </c>
    </row>
    <row r="274" spans="1:47" s="44" customFormat="1" x14ac:dyDescent="0.5">
      <c r="A274" s="45"/>
      <c r="B274" s="66"/>
      <c r="C274" s="250" t="s">
        <v>1283</v>
      </c>
      <c r="D274" s="33" t="s">
        <v>13</v>
      </c>
      <c r="E274" s="46">
        <v>52505</v>
      </c>
      <c r="F274" s="46">
        <v>836</v>
      </c>
      <c r="G274" s="46">
        <v>3745</v>
      </c>
      <c r="H274" s="34">
        <v>13</v>
      </c>
      <c r="I274" s="32">
        <v>1</v>
      </c>
      <c r="J274" s="32">
        <v>1</v>
      </c>
      <c r="K274" s="32">
        <v>7</v>
      </c>
      <c r="L274" s="32" t="s">
        <v>278</v>
      </c>
      <c r="M274" s="47" t="s">
        <v>77</v>
      </c>
      <c r="N274" s="48" t="s">
        <v>329</v>
      </c>
      <c r="O274" s="37" t="s">
        <v>79</v>
      </c>
      <c r="P274" s="38" t="s">
        <v>330</v>
      </c>
      <c r="Q274" s="39" t="s">
        <v>31</v>
      </c>
      <c r="R274" s="49">
        <v>1</v>
      </c>
      <c r="S274" s="49"/>
      <c r="T274" s="49">
        <v>1</v>
      </c>
      <c r="U274" s="95"/>
      <c r="V274" s="47" t="s">
        <v>77</v>
      </c>
      <c r="W274" s="48" t="s">
        <v>329</v>
      </c>
      <c r="X274" s="37" t="s">
        <v>79</v>
      </c>
      <c r="Y274" s="38" t="s">
        <v>330</v>
      </c>
      <c r="Z274" s="39" t="s">
        <v>31</v>
      </c>
      <c r="AA274" s="49">
        <v>1</v>
      </c>
      <c r="AB274" s="42"/>
      <c r="AC274" s="50"/>
      <c r="AD274" s="42"/>
      <c r="AE274" s="42"/>
      <c r="AF274" s="42">
        <f>SUM(I274*400+J274*100+K274)</f>
        <v>507</v>
      </c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 t="s">
        <v>542</v>
      </c>
    </row>
    <row r="275" spans="1:47" s="44" customFormat="1" x14ac:dyDescent="0.5">
      <c r="A275" s="45"/>
      <c r="B275" s="66"/>
      <c r="C275" s="250" t="s">
        <v>1284</v>
      </c>
      <c r="D275" s="33" t="s">
        <v>13</v>
      </c>
      <c r="E275" s="46">
        <v>51101</v>
      </c>
      <c r="F275" s="46">
        <v>835</v>
      </c>
      <c r="G275" s="46">
        <v>904</v>
      </c>
      <c r="H275" s="34">
        <v>13</v>
      </c>
      <c r="I275" s="32" t="s">
        <v>25</v>
      </c>
      <c r="J275" s="32">
        <v>1</v>
      </c>
      <c r="K275" s="32">
        <v>33</v>
      </c>
      <c r="L275" s="32" t="s">
        <v>278</v>
      </c>
      <c r="M275" s="47" t="s">
        <v>27</v>
      </c>
      <c r="N275" s="48" t="s">
        <v>367</v>
      </c>
      <c r="O275" s="37" t="s">
        <v>79</v>
      </c>
      <c r="P275" s="38" t="s">
        <v>379</v>
      </c>
      <c r="Q275" s="39" t="s">
        <v>31</v>
      </c>
      <c r="R275" s="49">
        <v>1</v>
      </c>
      <c r="S275" s="49"/>
      <c r="T275" s="49">
        <v>1</v>
      </c>
      <c r="U275" s="95"/>
      <c r="V275" s="47" t="s">
        <v>27</v>
      </c>
      <c r="W275" s="48" t="s">
        <v>367</v>
      </c>
      <c r="X275" s="37" t="s">
        <v>79</v>
      </c>
      <c r="Y275" s="38" t="s">
        <v>379</v>
      </c>
      <c r="Z275" s="39" t="s">
        <v>31</v>
      </c>
      <c r="AA275" s="49">
        <v>1</v>
      </c>
      <c r="AB275" s="42"/>
      <c r="AC275" s="50"/>
      <c r="AD275" s="42"/>
      <c r="AE275" s="42"/>
      <c r="AF275" s="42"/>
      <c r="AG275" s="42"/>
      <c r="AH275" s="42">
        <f>SUM(J275*100+K275)</f>
        <v>133</v>
      </c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 t="s">
        <v>539</v>
      </c>
    </row>
    <row r="276" spans="1:47" s="44" customFormat="1" x14ac:dyDescent="0.5">
      <c r="A276" s="45"/>
      <c r="B276" s="66"/>
      <c r="C276" s="250" t="s">
        <v>1285</v>
      </c>
      <c r="D276" s="33" t="s">
        <v>13</v>
      </c>
      <c r="E276" s="46">
        <v>51100</v>
      </c>
      <c r="F276" s="46">
        <v>834</v>
      </c>
      <c r="G276" s="46">
        <v>903</v>
      </c>
      <c r="H276" s="34"/>
      <c r="I276" s="32">
        <v>3</v>
      </c>
      <c r="J276" s="32">
        <v>2</v>
      </c>
      <c r="K276" s="32">
        <v>2</v>
      </c>
      <c r="L276" s="32" t="s">
        <v>278</v>
      </c>
      <c r="M276" s="47" t="s">
        <v>77</v>
      </c>
      <c r="N276" s="48" t="s">
        <v>110</v>
      </c>
      <c r="O276" s="37" t="s">
        <v>79</v>
      </c>
      <c r="P276" s="38"/>
      <c r="Q276" s="39"/>
      <c r="R276" s="49">
        <v>1</v>
      </c>
      <c r="S276" s="49"/>
      <c r="T276" s="49">
        <v>1</v>
      </c>
      <c r="U276" s="95"/>
      <c r="V276" s="47" t="s">
        <v>77</v>
      </c>
      <c r="W276" s="48" t="s">
        <v>110</v>
      </c>
      <c r="X276" s="37" t="s">
        <v>79</v>
      </c>
      <c r="Y276" s="38"/>
      <c r="Z276" s="39"/>
      <c r="AA276" s="49">
        <v>1</v>
      </c>
      <c r="AB276" s="42"/>
      <c r="AC276" s="50"/>
      <c r="AD276" s="42"/>
      <c r="AE276" s="42"/>
      <c r="AF276" s="42">
        <f>SUM(I276*400+J276*100+K276)</f>
        <v>1402</v>
      </c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 t="s">
        <v>565</v>
      </c>
    </row>
    <row r="277" spans="1:47" s="44" customFormat="1" x14ac:dyDescent="0.5">
      <c r="A277" s="45"/>
      <c r="B277" s="66"/>
      <c r="C277" s="250" t="s">
        <v>1286</v>
      </c>
      <c r="D277" s="33" t="s">
        <v>13</v>
      </c>
      <c r="E277" s="46">
        <v>51099</v>
      </c>
      <c r="F277" s="46">
        <v>833</v>
      </c>
      <c r="G277" s="46">
        <v>902</v>
      </c>
      <c r="H277" s="34">
        <v>13</v>
      </c>
      <c r="I277" s="32">
        <v>4</v>
      </c>
      <c r="J277" s="32" t="s">
        <v>25</v>
      </c>
      <c r="K277" s="32">
        <v>52</v>
      </c>
      <c r="L277" s="32" t="s">
        <v>278</v>
      </c>
      <c r="M277" s="47" t="s">
        <v>77</v>
      </c>
      <c r="N277" s="48" t="s">
        <v>100</v>
      </c>
      <c r="O277" s="37" t="s">
        <v>101</v>
      </c>
      <c r="P277" s="38" t="s">
        <v>102</v>
      </c>
      <c r="Q277" s="39" t="s">
        <v>31</v>
      </c>
      <c r="R277" s="49">
        <v>1</v>
      </c>
      <c r="S277" s="49"/>
      <c r="T277" s="49">
        <v>1</v>
      </c>
      <c r="U277" s="95"/>
      <c r="V277" s="47" t="s">
        <v>77</v>
      </c>
      <c r="W277" s="48" t="s">
        <v>100</v>
      </c>
      <c r="X277" s="37" t="s">
        <v>101</v>
      </c>
      <c r="Y277" s="38" t="s">
        <v>102</v>
      </c>
      <c r="Z277" s="39" t="s">
        <v>31</v>
      </c>
      <c r="AA277" s="49">
        <v>1</v>
      </c>
      <c r="AB277" s="42"/>
      <c r="AC277" s="50"/>
      <c r="AD277" s="42"/>
      <c r="AE277" s="42"/>
      <c r="AF277" s="42">
        <f>SUM(I277*400+K277)</f>
        <v>1652</v>
      </c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 t="s">
        <v>565</v>
      </c>
    </row>
    <row r="278" spans="1:47" s="44" customFormat="1" x14ac:dyDescent="0.5">
      <c r="A278" s="45"/>
      <c r="B278" s="66"/>
      <c r="C278" s="250" t="s">
        <v>1302</v>
      </c>
      <c r="D278" s="33" t="s">
        <v>13</v>
      </c>
      <c r="E278" s="46">
        <v>51098</v>
      </c>
      <c r="F278" s="46">
        <v>832</v>
      </c>
      <c r="G278" s="46">
        <v>901</v>
      </c>
      <c r="H278" s="34"/>
      <c r="I278" s="32">
        <v>4</v>
      </c>
      <c r="J278" s="32">
        <v>2</v>
      </c>
      <c r="K278" s="32">
        <v>2</v>
      </c>
      <c r="L278" s="32" t="s">
        <v>278</v>
      </c>
      <c r="M278" s="47" t="s">
        <v>77</v>
      </c>
      <c r="N278" s="48" t="s">
        <v>659</v>
      </c>
      <c r="O278" s="37" t="s">
        <v>660</v>
      </c>
      <c r="P278" s="38"/>
      <c r="Q278" s="39"/>
      <c r="R278" s="49">
        <v>1</v>
      </c>
      <c r="S278" s="49"/>
      <c r="T278" s="49">
        <v>1</v>
      </c>
      <c r="U278" s="95"/>
      <c r="V278" s="47" t="s">
        <v>77</v>
      </c>
      <c r="W278" s="48" t="s">
        <v>659</v>
      </c>
      <c r="X278" s="37" t="s">
        <v>660</v>
      </c>
      <c r="Y278" s="38"/>
      <c r="Z278" s="39"/>
      <c r="AA278" s="49">
        <v>1</v>
      </c>
      <c r="AB278" s="42"/>
      <c r="AC278" s="50"/>
      <c r="AD278" s="42"/>
      <c r="AE278" s="42"/>
      <c r="AF278" s="42">
        <f t="shared" ref="AF278:AF283" si="2">SUM(I278*400+J278*100+K278)</f>
        <v>1802</v>
      </c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 t="s">
        <v>565</v>
      </c>
    </row>
    <row r="279" spans="1:47" s="44" customFormat="1" x14ac:dyDescent="0.5">
      <c r="A279" s="45"/>
      <c r="B279" s="66"/>
      <c r="C279" s="250" t="s">
        <v>1303</v>
      </c>
      <c r="D279" s="33" t="s">
        <v>13</v>
      </c>
      <c r="E279" s="46">
        <v>52514</v>
      </c>
      <c r="F279" s="46">
        <v>850</v>
      </c>
      <c r="G279" s="46">
        <v>785</v>
      </c>
      <c r="H279" s="34"/>
      <c r="I279" s="32">
        <v>3</v>
      </c>
      <c r="J279" s="32">
        <v>3</v>
      </c>
      <c r="K279" s="32">
        <v>27</v>
      </c>
      <c r="L279" s="32" t="s">
        <v>278</v>
      </c>
      <c r="M279" s="47" t="s">
        <v>27</v>
      </c>
      <c r="N279" s="48" t="s">
        <v>661</v>
      </c>
      <c r="O279" s="37" t="s">
        <v>79</v>
      </c>
      <c r="P279" s="38"/>
      <c r="Q279" s="39"/>
      <c r="R279" s="49">
        <v>1</v>
      </c>
      <c r="S279" s="49"/>
      <c r="T279" s="49">
        <v>1</v>
      </c>
      <c r="U279" s="95"/>
      <c r="V279" s="47" t="s">
        <v>27</v>
      </c>
      <c r="W279" s="48" t="s">
        <v>661</v>
      </c>
      <c r="X279" s="37" t="s">
        <v>79</v>
      </c>
      <c r="Y279" s="38"/>
      <c r="Z279" s="39"/>
      <c r="AA279" s="49">
        <v>1</v>
      </c>
      <c r="AB279" s="42"/>
      <c r="AC279" s="50"/>
      <c r="AD279" s="42"/>
      <c r="AE279" s="42"/>
      <c r="AF279" s="42">
        <f t="shared" si="2"/>
        <v>1527</v>
      </c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 t="s">
        <v>565</v>
      </c>
    </row>
    <row r="280" spans="1:47" s="44" customFormat="1" x14ac:dyDescent="0.5">
      <c r="A280" s="45"/>
      <c r="B280" s="66"/>
      <c r="C280" s="250" t="s">
        <v>1304</v>
      </c>
      <c r="D280" s="33" t="s">
        <v>13</v>
      </c>
      <c r="E280" s="46">
        <v>51104</v>
      </c>
      <c r="F280" s="46">
        <v>851</v>
      </c>
      <c r="G280" s="46">
        <v>784</v>
      </c>
      <c r="H280" s="34">
        <v>13</v>
      </c>
      <c r="I280" s="32">
        <v>1</v>
      </c>
      <c r="J280" s="32">
        <v>3</v>
      </c>
      <c r="K280" s="32">
        <v>92</v>
      </c>
      <c r="L280" s="32" t="s">
        <v>278</v>
      </c>
      <c r="M280" s="47" t="s">
        <v>77</v>
      </c>
      <c r="N280" s="48" t="s">
        <v>662</v>
      </c>
      <c r="O280" s="37" t="s">
        <v>79</v>
      </c>
      <c r="P280" s="38" t="s">
        <v>663</v>
      </c>
      <c r="Q280" s="39" t="s">
        <v>31</v>
      </c>
      <c r="R280" s="49">
        <v>1</v>
      </c>
      <c r="S280" s="49"/>
      <c r="T280" s="49">
        <v>1</v>
      </c>
      <c r="U280" s="95"/>
      <c r="V280" s="47" t="s">
        <v>77</v>
      </c>
      <c r="W280" s="48" t="s">
        <v>662</v>
      </c>
      <c r="X280" s="37" t="s">
        <v>79</v>
      </c>
      <c r="Y280" s="38" t="s">
        <v>663</v>
      </c>
      <c r="Z280" s="39" t="s">
        <v>31</v>
      </c>
      <c r="AA280" s="49">
        <v>1</v>
      </c>
      <c r="AB280" s="42"/>
      <c r="AC280" s="50"/>
      <c r="AD280" s="42"/>
      <c r="AE280" s="42"/>
      <c r="AF280" s="42">
        <f t="shared" si="2"/>
        <v>792</v>
      </c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 t="s">
        <v>565</v>
      </c>
    </row>
    <row r="281" spans="1:47" s="44" customFormat="1" x14ac:dyDescent="0.5">
      <c r="A281" s="45"/>
      <c r="B281" s="66"/>
      <c r="C281" s="250" t="s">
        <v>1305</v>
      </c>
      <c r="D281" s="33" t="s">
        <v>13</v>
      </c>
      <c r="E281" s="46">
        <v>52515</v>
      </c>
      <c r="F281" s="46">
        <v>852</v>
      </c>
      <c r="G281" s="46">
        <v>786</v>
      </c>
      <c r="H281" s="34">
        <v>13</v>
      </c>
      <c r="I281" s="32">
        <v>2</v>
      </c>
      <c r="J281" s="32">
        <v>1</v>
      </c>
      <c r="K281" s="32">
        <v>73</v>
      </c>
      <c r="L281" s="32" t="s">
        <v>278</v>
      </c>
      <c r="M281" s="47" t="s">
        <v>77</v>
      </c>
      <c r="N281" s="48" t="s">
        <v>664</v>
      </c>
      <c r="O281" s="37" t="s">
        <v>665</v>
      </c>
      <c r="P281" s="38" t="s">
        <v>476</v>
      </c>
      <c r="Q281" s="39" t="s">
        <v>31</v>
      </c>
      <c r="R281" s="49">
        <v>1</v>
      </c>
      <c r="S281" s="49"/>
      <c r="T281" s="49">
        <v>1</v>
      </c>
      <c r="U281" s="95"/>
      <c r="V281" s="47" t="s">
        <v>77</v>
      </c>
      <c r="W281" s="48" t="s">
        <v>664</v>
      </c>
      <c r="X281" s="37" t="s">
        <v>665</v>
      </c>
      <c r="Y281" s="38" t="s">
        <v>476</v>
      </c>
      <c r="Z281" s="39" t="s">
        <v>31</v>
      </c>
      <c r="AA281" s="49">
        <v>1</v>
      </c>
      <c r="AB281" s="42"/>
      <c r="AC281" s="50"/>
      <c r="AD281" s="42"/>
      <c r="AE281" s="42"/>
      <c r="AF281" s="42">
        <f t="shared" si="2"/>
        <v>973</v>
      </c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 t="s">
        <v>565</v>
      </c>
    </row>
    <row r="282" spans="1:47" s="44" customFormat="1" x14ac:dyDescent="0.5">
      <c r="A282" s="45"/>
      <c r="B282" s="66"/>
      <c r="C282" s="250" t="s">
        <v>1306</v>
      </c>
      <c r="D282" s="33" t="s">
        <v>13</v>
      </c>
      <c r="E282" s="46">
        <v>52516</v>
      </c>
      <c r="F282" s="46">
        <v>853</v>
      </c>
      <c r="G282" s="46">
        <v>8711</v>
      </c>
      <c r="H282" s="34">
        <v>13</v>
      </c>
      <c r="I282" s="32">
        <v>1</v>
      </c>
      <c r="J282" s="32">
        <v>1</v>
      </c>
      <c r="K282" s="32">
        <v>24</v>
      </c>
      <c r="L282" s="32" t="s">
        <v>278</v>
      </c>
      <c r="M282" s="47" t="s">
        <v>77</v>
      </c>
      <c r="N282" s="48" t="s">
        <v>666</v>
      </c>
      <c r="O282" s="37" t="s">
        <v>667</v>
      </c>
      <c r="P282" s="38" t="s">
        <v>668</v>
      </c>
      <c r="Q282" s="39" t="s">
        <v>31</v>
      </c>
      <c r="R282" s="49">
        <v>1</v>
      </c>
      <c r="S282" s="49"/>
      <c r="T282" s="49">
        <v>1</v>
      </c>
      <c r="U282" s="215"/>
      <c r="V282" s="47" t="s">
        <v>77</v>
      </c>
      <c r="W282" s="48" t="s">
        <v>666</v>
      </c>
      <c r="X282" s="37" t="s">
        <v>667</v>
      </c>
      <c r="Y282" s="38" t="s">
        <v>668</v>
      </c>
      <c r="Z282" s="39" t="s">
        <v>31</v>
      </c>
      <c r="AA282" s="49">
        <v>1</v>
      </c>
      <c r="AB282" s="228"/>
      <c r="AC282" s="50"/>
      <c r="AD282" s="228"/>
      <c r="AE282" s="228"/>
      <c r="AF282" s="228">
        <f t="shared" si="2"/>
        <v>524</v>
      </c>
      <c r="AG282" s="228"/>
      <c r="AH282" s="228"/>
      <c r="AI282" s="228"/>
      <c r="AJ282" s="228"/>
      <c r="AK282" s="228"/>
      <c r="AL282" s="228"/>
      <c r="AM282" s="228"/>
      <c r="AN282" s="228"/>
      <c r="AO282" s="228"/>
      <c r="AP282" s="228"/>
      <c r="AQ282" s="228"/>
      <c r="AR282" s="228"/>
      <c r="AS282" s="228"/>
      <c r="AT282" s="228" t="s">
        <v>565</v>
      </c>
    </row>
    <row r="283" spans="1:47" s="44" customFormat="1" x14ac:dyDescent="0.5">
      <c r="A283" s="45"/>
      <c r="B283" s="66"/>
      <c r="C283" s="250" t="s">
        <v>1307</v>
      </c>
      <c r="D283" s="71" t="s">
        <v>13</v>
      </c>
      <c r="E283" s="46">
        <v>51105</v>
      </c>
      <c r="F283" s="46">
        <v>854</v>
      </c>
      <c r="G283" s="46">
        <v>788</v>
      </c>
      <c r="H283" s="46"/>
      <c r="I283" s="45">
        <v>3</v>
      </c>
      <c r="J283" s="45">
        <v>1</v>
      </c>
      <c r="K283" s="45">
        <v>28</v>
      </c>
      <c r="L283" s="45" t="s">
        <v>278</v>
      </c>
      <c r="M283" s="47" t="s">
        <v>27</v>
      </c>
      <c r="N283" s="48" t="s">
        <v>669</v>
      </c>
      <c r="O283" s="72" t="s">
        <v>79</v>
      </c>
      <c r="P283" s="73"/>
      <c r="Q283" s="74"/>
      <c r="R283" s="49">
        <v>1</v>
      </c>
      <c r="S283" s="49"/>
      <c r="T283" s="49">
        <v>1</v>
      </c>
      <c r="U283" s="215"/>
      <c r="V283" s="47" t="s">
        <v>27</v>
      </c>
      <c r="W283" s="48" t="s">
        <v>669</v>
      </c>
      <c r="X283" s="72" t="s">
        <v>79</v>
      </c>
      <c r="Y283" s="73"/>
      <c r="Z283" s="74"/>
      <c r="AA283" s="49">
        <v>1</v>
      </c>
      <c r="AB283" s="75"/>
      <c r="AC283" s="50"/>
      <c r="AD283" s="75"/>
      <c r="AE283" s="75"/>
      <c r="AF283" s="75">
        <f t="shared" si="2"/>
        <v>1328</v>
      </c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 t="s">
        <v>565</v>
      </c>
    </row>
    <row r="284" spans="1:47" s="44" customFormat="1" ht="27.75" x14ac:dyDescent="0.65">
      <c r="A284" s="45"/>
      <c r="B284" s="66"/>
      <c r="C284" s="10"/>
      <c r="D284" s="10"/>
      <c r="E284" s="108"/>
      <c r="F284" s="108"/>
      <c r="G284" s="108"/>
      <c r="H284" s="108"/>
      <c r="I284" s="9"/>
      <c r="J284" s="9"/>
      <c r="K284" s="9"/>
      <c r="L284" s="9"/>
      <c r="M284" s="16"/>
      <c r="N284" s="16"/>
      <c r="O284" s="11"/>
      <c r="P284" s="12"/>
      <c r="Q284" s="12"/>
      <c r="R284" s="13"/>
      <c r="S284" s="13"/>
      <c r="T284" s="13"/>
      <c r="U284" s="13"/>
      <c r="V284" s="16"/>
      <c r="W284" s="16"/>
      <c r="X284" s="11"/>
      <c r="Y284" s="12"/>
      <c r="Z284" s="12"/>
      <c r="AA284" s="13"/>
      <c r="AB284" s="14"/>
      <c r="AC284" s="15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274" t="s">
        <v>1102</v>
      </c>
      <c r="AT284" s="274"/>
      <c r="AU284" s="274"/>
    </row>
    <row r="285" spans="1:47" s="44" customFormat="1" ht="27.75" x14ac:dyDescent="0.65">
      <c r="A285" s="45"/>
      <c r="B285" s="66"/>
      <c r="C285" s="275" t="s">
        <v>1293</v>
      </c>
      <c r="D285" s="275"/>
      <c r="E285" s="275"/>
      <c r="F285" s="275"/>
      <c r="G285" s="275"/>
      <c r="H285" s="275"/>
      <c r="I285" s="275"/>
      <c r="J285" s="275"/>
      <c r="K285" s="275"/>
      <c r="L285" s="275"/>
      <c r="M285" s="275"/>
      <c r="N285" s="275"/>
      <c r="O285" s="275"/>
      <c r="P285" s="275"/>
      <c r="Q285" s="275"/>
      <c r="R285" s="275"/>
      <c r="S285" s="275"/>
      <c r="T285" s="275"/>
      <c r="U285" s="275"/>
      <c r="V285" s="275"/>
      <c r="W285" s="275"/>
      <c r="X285" s="275"/>
      <c r="Y285" s="275"/>
      <c r="Z285" s="275"/>
      <c r="AA285" s="275"/>
      <c r="AB285" s="275"/>
      <c r="AC285" s="275"/>
      <c r="AD285" s="275"/>
      <c r="AE285" s="275"/>
      <c r="AF285" s="275"/>
      <c r="AG285" s="275"/>
      <c r="AH285" s="275"/>
      <c r="AI285" s="275"/>
      <c r="AJ285" s="275"/>
      <c r="AK285" s="275"/>
      <c r="AL285" s="275"/>
      <c r="AM285" s="275"/>
      <c r="AN285" s="275"/>
      <c r="AO285" s="275"/>
      <c r="AP285" s="275"/>
      <c r="AQ285" s="275"/>
      <c r="AR285" s="275"/>
      <c r="AS285" s="275"/>
      <c r="AT285" s="275"/>
      <c r="AU285" s="107"/>
    </row>
    <row r="286" spans="1:47" s="44" customFormat="1" ht="27.75" x14ac:dyDescent="0.5">
      <c r="A286" s="45"/>
      <c r="B286" s="66"/>
      <c r="C286" s="276" t="s">
        <v>1069</v>
      </c>
      <c r="D286" s="276"/>
      <c r="E286" s="276"/>
      <c r="F286" s="276"/>
      <c r="G286" s="276"/>
      <c r="H286" s="276"/>
      <c r="I286" s="276"/>
      <c r="J286" s="276"/>
      <c r="K286" s="276"/>
      <c r="L286" s="276"/>
      <c r="M286" s="276"/>
      <c r="N286" s="276"/>
      <c r="O286" s="276"/>
      <c r="P286" s="276"/>
      <c r="Q286" s="276"/>
      <c r="R286" s="276"/>
      <c r="S286" s="276"/>
      <c r="T286" s="276"/>
      <c r="U286" s="276"/>
      <c r="V286" s="276"/>
      <c r="W286" s="276"/>
      <c r="X286" s="276"/>
      <c r="Y286" s="276"/>
      <c r="Z286" s="276"/>
      <c r="AA286" s="276"/>
      <c r="AB286" s="276"/>
      <c r="AC286" s="276"/>
      <c r="AD286" s="276"/>
      <c r="AE286" s="276"/>
      <c r="AF286" s="276"/>
      <c r="AG286" s="276"/>
      <c r="AH286" s="276"/>
      <c r="AI286" s="276"/>
      <c r="AJ286" s="276"/>
      <c r="AK286" s="276"/>
      <c r="AL286" s="276"/>
      <c r="AM286" s="276"/>
      <c r="AN286" s="276"/>
      <c r="AO286" s="276"/>
      <c r="AP286" s="276"/>
      <c r="AQ286" s="276"/>
      <c r="AR286" s="276"/>
      <c r="AS286" s="276"/>
      <c r="AT286" s="276"/>
      <c r="AU286" s="276"/>
    </row>
    <row r="287" spans="1:47" s="44" customFormat="1" ht="27.75" x14ac:dyDescent="0.65">
      <c r="A287" s="45"/>
      <c r="B287" s="66"/>
      <c r="C287" s="275" t="s">
        <v>1070</v>
      </c>
      <c r="D287" s="275"/>
      <c r="E287" s="275"/>
      <c r="F287" s="275"/>
      <c r="G287" s="275"/>
      <c r="H287" s="275"/>
      <c r="I287" s="275"/>
      <c r="J287" s="275"/>
      <c r="K287" s="275"/>
      <c r="L287" s="275"/>
      <c r="M287" s="275"/>
      <c r="N287" s="275"/>
      <c r="O287" s="275"/>
      <c r="P287" s="275"/>
      <c r="Q287" s="275"/>
      <c r="R287" s="275"/>
      <c r="S287" s="275"/>
      <c r="T287" s="275"/>
      <c r="U287" s="275"/>
      <c r="V287" s="275"/>
      <c r="W287" s="275"/>
      <c r="X287" s="275"/>
      <c r="Y287" s="275"/>
      <c r="Z287" s="275"/>
      <c r="AA287" s="275"/>
      <c r="AB287" s="275"/>
      <c r="AC287" s="275"/>
      <c r="AD287" s="275"/>
      <c r="AE287" s="275"/>
      <c r="AF287" s="275"/>
      <c r="AG287" s="275"/>
      <c r="AH287" s="275"/>
      <c r="AI287" s="275"/>
      <c r="AJ287" s="275"/>
      <c r="AK287" s="275"/>
      <c r="AL287" s="275"/>
      <c r="AM287" s="275"/>
      <c r="AN287" s="275"/>
      <c r="AO287" s="275"/>
      <c r="AP287" s="275"/>
      <c r="AQ287" s="275"/>
      <c r="AR287" s="275"/>
      <c r="AS287" s="275"/>
      <c r="AT287" s="275"/>
      <c r="AU287" s="275"/>
    </row>
    <row r="288" spans="1:47" s="44" customFormat="1" x14ac:dyDescent="0.5">
      <c r="A288" s="45"/>
      <c r="B288" s="33"/>
      <c r="C288" s="271" t="s">
        <v>1089</v>
      </c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  <c r="AA288" s="272"/>
      <c r="AB288" s="272"/>
      <c r="AC288" s="272"/>
      <c r="AD288" s="272"/>
      <c r="AE288" s="272"/>
      <c r="AF288" s="272"/>
      <c r="AG288" s="272"/>
      <c r="AH288" s="272"/>
      <c r="AI288" s="272"/>
      <c r="AJ288" s="273"/>
      <c r="AK288" s="264" t="s">
        <v>1101</v>
      </c>
      <c r="AL288" s="264"/>
      <c r="AM288" s="264"/>
      <c r="AN288" s="264"/>
      <c r="AO288" s="264"/>
      <c r="AP288" s="264"/>
      <c r="AQ288" s="264"/>
      <c r="AR288" s="264"/>
      <c r="AS288" s="264"/>
      <c r="AT288" s="264"/>
      <c r="AU288" s="111"/>
    </row>
    <row r="289" spans="1:49" s="44" customFormat="1" x14ac:dyDescent="0.5">
      <c r="A289" s="45"/>
      <c r="B289" s="33"/>
      <c r="C289" s="17"/>
      <c r="D289" s="92"/>
      <c r="E289" s="96" t="s">
        <v>1073</v>
      </c>
      <c r="F289" s="277" t="s">
        <v>0</v>
      </c>
      <c r="G289" s="289" t="s">
        <v>1</v>
      </c>
      <c r="H289" s="86"/>
      <c r="I289" s="292" t="s">
        <v>18</v>
      </c>
      <c r="J289" s="292"/>
      <c r="K289" s="293"/>
      <c r="L289" s="277" t="s">
        <v>2</v>
      </c>
      <c r="M289" s="279" t="s">
        <v>5</v>
      </c>
      <c r="N289" s="280"/>
      <c r="O289" s="281"/>
      <c r="P289" s="285" t="s">
        <v>3</v>
      </c>
      <c r="Q289" s="286"/>
      <c r="R289" s="265" t="s">
        <v>4</v>
      </c>
      <c r="S289" s="266"/>
      <c r="T289" s="266"/>
      <c r="U289" s="267"/>
      <c r="V289" s="279" t="s">
        <v>5</v>
      </c>
      <c r="W289" s="280"/>
      <c r="X289" s="281"/>
      <c r="Y289" s="279" t="s">
        <v>6</v>
      </c>
      <c r="Z289" s="281"/>
      <c r="AA289" s="83" t="s">
        <v>7</v>
      </c>
      <c r="AB289" s="261" t="s">
        <v>8</v>
      </c>
      <c r="AC289" s="18" t="s">
        <v>9</v>
      </c>
      <c r="AD289" s="261" t="s">
        <v>10</v>
      </c>
      <c r="AE289" s="261" t="s">
        <v>11</v>
      </c>
      <c r="AF289" s="265" t="s">
        <v>1088</v>
      </c>
      <c r="AG289" s="266"/>
      <c r="AH289" s="266"/>
      <c r="AI289" s="266"/>
      <c r="AJ289" s="267"/>
      <c r="AK289" s="268" t="s">
        <v>1071</v>
      </c>
      <c r="AL289" s="92"/>
      <c r="AM289" s="92"/>
      <c r="AN289" s="64"/>
      <c r="AO289" s="279" t="s">
        <v>1088</v>
      </c>
      <c r="AP289" s="266"/>
      <c r="AQ289" s="266"/>
      <c r="AR289" s="266"/>
      <c r="AS289" s="267"/>
      <c r="AT289" s="261" t="s">
        <v>1100</v>
      </c>
      <c r="AU289" s="111"/>
    </row>
    <row r="290" spans="1:49" s="44" customFormat="1" x14ac:dyDescent="0.5">
      <c r="A290" s="45"/>
      <c r="B290" s="33"/>
      <c r="C290" s="20"/>
      <c r="D290" s="21" t="s">
        <v>1072</v>
      </c>
      <c r="E290" s="97" t="s">
        <v>1074</v>
      </c>
      <c r="F290" s="278"/>
      <c r="G290" s="290"/>
      <c r="H290" s="87" t="s">
        <v>1075</v>
      </c>
      <c r="I290" s="22"/>
      <c r="J290" s="22"/>
      <c r="K290" s="23"/>
      <c r="L290" s="278"/>
      <c r="M290" s="282"/>
      <c r="N290" s="283"/>
      <c r="O290" s="284"/>
      <c r="P290" s="287"/>
      <c r="Q290" s="288"/>
      <c r="R290" s="81"/>
      <c r="S290" s="82"/>
      <c r="T290" s="82"/>
      <c r="U290" s="82"/>
      <c r="V290" s="282"/>
      <c r="W290" s="283"/>
      <c r="X290" s="284"/>
      <c r="Y290" s="282"/>
      <c r="Z290" s="284"/>
      <c r="AA290" s="84"/>
      <c r="AB290" s="262"/>
      <c r="AC290" s="18"/>
      <c r="AD290" s="262"/>
      <c r="AE290" s="262"/>
      <c r="AF290" s="83"/>
      <c r="AG290" s="261" t="s">
        <v>1079</v>
      </c>
      <c r="AH290" s="261" t="s">
        <v>1080</v>
      </c>
      <c r="AI290" s="89"/>
      <c r="AJ290" s="83" t="s">
        <v>1086</v>
      </c>
      <c r="AK290" s="269"/>
      <c r="AL290" s="93"/>
      <c r="AM290" s="93" t="s">
        <v>1072</v>
      </c>
      <c r="AN290" s="26" t="s">
        <v>1094</v>
      </c>
      <c r="AO290" s="83"/>
      <c r="AP290" s="281" t="s">
        <v>1079</v>
      </c>
      <c r="AQ290" s="261" t="s">
        <v>1080</v>
      </c>
      <c r="AR290" s="89"/>
      <c r="AS290" s="83" t="s">
        <v>1097</v>
      </c>
      <c r="AT290" s="262"/>
      <c r="AU290" s="111"/>
    </row>
    <row r="291" spans="1:49" s="44" customFormat="1" x14ac:dyDescent="0.5">
      <c r="A291" s="45"/>
      <c r="B291" s="33"/>
      <c r="C291" s="20" t="s">
        <v>1071</v>
      </c>
      <c r="D291" s="93" t="s">
        <v>22</v>
      </c>
      <c r="E291" s="97" t="s">
        <v>861</v>
      </c>
      <c r="F291" s="278"/>
      <c r="G291" s="290"/>
      <c r="H291" s="24" t="s">
        <v>1076</v>
      </c>
      <c r="I291" s="97" t="s">
        <v>19</v>
      </c>
      <c r="J291" s="86" t="s">
        <v>20</v>
      </c>
      <c r="K291" s="91" t="s">
        <v>21</v>
      </c>
      <c r="L291" s="278"/>
      <c r="M291" s="282"/>
      <c r="N291" s="283"/>
      <c r="O291" s="284"/>
      <c r="P291" s="287"/>
      <c r="Q291" s="288"/>
      <c r="R291" s="83" t="s">
        <v>13</v>
      </c>
      <c r="S291" s="83" t="s">
        <v>14</v>
      </c>
      <c r="T291" s="83" t="s">
        <v>17</v>
      </c>
      <c r="U291" s="88" t="s">
        <v>15</v>
      </c>
      <c r="V291" s="282"/>
      <c r="W291" s="283"/>
      <c r="X291" s="284"/>
      <c r="Y291" s="282"/>
      <c r="Z291" s="284"/>
      <c r="AA291" s="84" t="s">
        <v>22</v>
      </c>
      <c r="AB291" s="262"/>
      <c r="AC291" s="25" t="s">
        <v>16</v>
      </c>
      <c r="AD291" s="262"/>
      <c r="AE291" s="262"/>
      <c r="AF291" s="84" t="s">
        <v>1078</v>
      </c>
      <c r="AG291" s="262"/>
      <c r="AH291" s="262"/>
      <c r="AI291" s="89" t="s">
        <v>1081</v>
      </c>
      <c r="AJ291" s="84" t="s">
        <v>1085</v>
      </c>
      <c r="AK291" s="269"/>
      <c r="AL291" s="93" t="s">
        <v>1090</v>
      </c>
      <c r="AM291" s="93" t="s">
        <v>1091</v>
      </c>
      <c r="AN291" s="26" t="s">
        <v>1095</v>
      </c>
      <c r="AO291" s="84" t="s">
        <v>1078</v>
      </c>
      <c r="AP291" s="284"/>
      <c r="AQ291" s="262"/>
      <c r="AR291" s="89" t="s">
        <v>1081</v>
      </c>
      <c r="AS291" s="84" t="s">
        <v>1098</v>
      </c>
      <c r="AT291" s="262"/>
      <c r="AU291" s="111"/>
    </row>
    <row r="292" spans="1:49" s="44" customFormat="1" x14ac:dyDescent="0.5">
      <c r="A292" s="45"/>
      <c r="B292" s="33"/>
      <c r="C292" s="20"/>
      <c r="D292" s="93"/>
      <c r="E292" s="97"/>
      <c r="F292" s="87"/>
      <c r="G292" s="97"/>
      <c r="H292" s="87" t="s">
        <v>1077</v>
      </c>
      <c r="I292" s="97"/>
      <c r="J292" s="87"/>
      <c r="K292" s="97"/>
      <c r="L292" s="97"/>
      <c r="M292" s="89"/>
      <c r="N292" s="89"/>
      <c r="O292" s="89"/>
      <c r="P292" s="97"/>
      <c r="Q292" s="97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27"/>
      <c r="AD292" s="89"/>
      <c r="AE292" s="89"/>
      <c r="AF292" s="84" t="s">
        <v>1082</v>
      </c>
      <c r="AG292" s="262"/>
      <c r="AH292" s="262"/>
      <c r="AI292" s="89" t="s">
        <v>1084</v>
      </c>
      <c r="AJ292" s="84" t="s">
        <v>1087</v>
      </c>
      <c r="AK292" s="269"/>
      <c r="AL292" s="93"/>
      <c r="AM292" s="93" t="s">
        <v>1092</v>
      </c>
      <c r="AN292" s="26" t="s">
        <v>1096</v>
      </c>
      <c r="AO292" s="84" t="s">
        <v>1082</v>
      </c>
      <c r="AP292" s="284"/>
      <c r="AQ292" s="262"/>
      <c r="AR292" s="89" t="s">
        <v>1084</v>
      </c>
      <c r="AS292" s="84" t="s">
        <v>1091</v>
      </c>
      <c r="AT292" s="262"/>
      <c r="AU292" s="111"/>
    </row>
    <row r="293" spans="1:49" s="44" customFormat="1" x14ac:dyDescent="0.5">
      <c r="A293" s="45"/>
      <c r="B293" s="33"/>
      <c r="C293" s="28"/>
      <c r="D293" s="94"/>
      <c r="E293" s="22"/>
      <c r="F293" s="29"/>
      <c r="G293" s="22"/>
      <c r="H293" s="29"/>
      <c r="I293" s="22"/>
      <c r="J293" s="29"/>
      <c r="K293" s="22"/>
      <c r="L293" s="22"/>
      <c r="M293" s="30"/>
      <c r="N293" s="30"/>
      <c r="O293" s="30"/>
      <c r="P293" s="22"/>
      <c r="Q293" s="22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1"/>
      <c r="AD293" s="30"/>
      <c r="AE293" s="30"/>
      <c r="AF293" s="85" t="s">
        <v>1083</v>
      </c>
      <c r="AG293" s="263"/>
      <c r="AH293" s="263"/>
      <c r="AI293" s="30" t="s">
        <v>1085</v>
      </c>
      <c r="AJ293" s="85" t="s">
        <v>1072</v>
      </c>
      <c r="AK293" s="270"/>
      <c r="AL293" s="94"/>
      <c r="AM293" s="94" t="s">
        <v>1093</v>
      </c>
      <c r="AN293" s="65"/>
      <c r="AO293" s="85" t="s">
        <v>1083</v>
      </c>
      <c r="AP293" s="296"/>
      <c r="AQ293" s="263"/>
      <c r="AR293" s="30" t="s">
        <v>1085</v>
      </c>
      <c r="AS293" s="85" t="s">
        <v>1099</v>
      </c>
      <c r="AT293" s="263"/>
      <c r="AU293" s="111"/>
      <c r="AV293" s="70"/>
      <c r="AW293" s="70"/>
    </row>
    <row r="294" spans="1:49" s="44" customFormat="1" x14ac:dyDescent="0.5">
      <c r="A294" s="45" t="s">
        <v>179</v>
      </c>
      <c r="B294" s="33" t="s">
        <v>47</v>
      </c>
      <c r="C294" s="213" t="s">
        <v>1308</v>
      </c>
      <c r="D294" s="33" t="s">
        <v>13</v>
      </c>
      <c r="E294" s="46">
        <v>51106</v>
      </c>
      <c r="F294" s="46">
        <v>855</v>
      </c>
      <c r="G294" s="46">
        <v>789</v>
      </c>
      <c r="H294" s="34">
        <v>8</v>
      </c>
      <c r="I294" s="32">
        <v>3</v>
      </c>
      <c r="J294" s="32" t="s">
        <v>25</v>
      </c>
      <c r="K294" s="32">
        <v>86</v>
      </c>
      <c r="L294" s="32" t="s">
        <v>278</v>
      </c>
      <c r="M294" s="47" t="s">
        <v>77</v>
      </c>
      <c r="N294" s="48" t="s">
        <v>670</v>
      </c>
      <c r="O294" s="37" t="s">
        <v>671</v>
      </c>
      <c r="P294" s="38" t="s">
        <v>700</v>
      </c>
      <c r="Q294" s="39" t="s">
        <v>31</v>
      </c>
      <c r="R294" s="49">
        <v>1</v>
      </c>
      <c r="S294" s="49"/>
      <c r="T294" s="49">
        <v>1</v>
      </c>
      <c r="U294" s="95"/>
      <c r="V294" s="47" t="s">
        <v>77</v>
      </c>
      <c r="W294" s="48" t="s">
        <v>670</v>
      </c>
      <c r="X294" s="37" t="s">
        <v>671</v>
      </c>
      <c r="Y294" s="38" t="s">
        <v>700</v>
      </c>
      <c r="Z294" s="39" t="s">
        <v>31</v>
      </c>
      <c r="AA294" s="49">
        <v>1</v>
      </c>
      <c r="AB294" s="42"/>
      <c r="AC294" s="50"/>
      <c r="AD294" s="42"/>
      <c r="AE294" s="42"/>
      <c r="AF294" s="42">
        <f>SUM(I294*400+K294)</f>
        <v>1286</v>
      </c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 t="s">
        <v>565</v>
      </c>
    </row>
    <row r="295" spans="1:49" s="44" customFormat="1" x14ac:dyDescent="0.5">
      <c r="A295" s="45" t="s">
        <v>179</v>
      </c>
      <c r="B295" s="33" t="s">
        <v>48</v>
      </c>
      <c r="C295" s="213" t="s">
        <v>1309</v>
      </c>
      <c r="D295" s="33" t="s">
        <v>13</v>
      </c>
      <c r="E295" s="46">
        <v>52517</v>
      </c>
      <c r="F295" s="46">
        <v>856</v>
      </c>
      <c r="G295" s="46">
        <v>790</v>
      </c>
      <c r="H295" s="34"/>
      <c r="I295" s="32">
        <v>3</v>
      </c>
      <c r="J295" s="32">
        <v>2</v>
      </c>
      <c r="K295" s="32">
        <v>43</v>
      </c>
      <c r="L295" s="32" t="s">
        <v>278</v>
      </c>
      <c r="M295" s="47" t="s">
        <v>27</v>
      </c>
      <c r="N295" s="48" t="s">
        <v>672</v>
      </c>
      <c r="O295" s="37" t="s">
        <v>79</v>
      </c>
      <c r="P295" s="38"/>
      <c r="Q295" s="39"/>
      <c r="R295" s="49">
        <v>1</v>
      </c>
      <c r="S295" s="49"/>
      <c r="T295" s="49">
        <v>1</v>
      </c>
      <c r="U295" s="95"/>
      <c r="V295" s="47" t="s">
        <v>27</v>
      </c>
      <c r="W295" s="48" t="s">
        <v>672</v>
      </c>
      <c r="X295" s="37" t="s">
        <v>79</v>
      </c>
      <c r="Y295" s="38"/>
      <c r="Z295" s="39"/>
      <c r="AA295" s="49">
        <v>1</v>
      </c>
      <c r="AB295" s="42"/>
      <c r="AC295" s="50"/>
      <c r="AD295" s="42"/>
      <c r="AE295" s="42"/>
      <c r="AF295" s="42">
        <f>SUM(I295*400+J295*100+K295)</f>
        <v>1443</v>
      </c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 t="s">
        <v>565</v>
      </c>
    </row>
    <row r="296" spans="1:49" s="44" customFormat="1" x14ac:dyDescent="0.5">
      <c r="A296" s="45" t="s">
        <v>179</v>
      </c>
      <c r="B296" s="33" t="s">
        <v>49</v>
      </c>
      <c r="C296" s="213" t="s">
        <v>1310</v>
      </c>
      <c r="D296" s="33" t="s">
        <v>13</v>
      </c>
      <c r="E296" s="32"/>
      <c r="F296" s="32"/>
      <c r="G296" s="32"/>
      <c r="H296" s="32"/>
      <c r="I296" s="32"/>
      <c r="J296" s="32"/>
      <c r="K296" s="32"/>
      <c r="L296" s="32"/>
      <c r="M296" s="47"/>
      <c r="N296" s="48"/>
      <c r="O296" s="37"/>
      <c r="P296" s="38"/>
      <c r="Q296" s="39"/>
      <c r="R296" s="49"/>
      <c r="S296" s="49"/>
      <c r="T296" s="49"/>
      <c r="U296" s="95"/>
      <c r="V296" s="53"/>
      <c r="W296" s="54"/>
      <c r="X296" s="37"/>
      <c r="Y296" s="38"/>
      <c r="Z296" s="39"/>
      <c r="AA296" s="42"/>
      <c r="AB296" s="42"/>
      <c r="AC296" s="50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 t="s">
        <v>536</v>
      </c>
    </row>
    <row r="297" spans="1:49" s="44" customFormat="1" x14ac:dyDescent="0.5">
      <c r="A297" s="45" t="s">
        <v>179</v>
      </c>
      <c r="B297" s="33" t="s">
        <v>181</v>
      </c>
      <c r="C297" s="213" t="s">
        <v>1311</v>
      </c>
      <c r="D297" s="33" t="s">
        <v>13</v>
      </c>
      <c r="E297" s="32">
        <v>51107</v>
      </c>
      <c r="F297" s="32">
        <v>857</v>
      </c>
      <c r="G297" s="32">
        <v>791</v>
      </c>
      <c r="H297" s="32">
        <v>8</v>
      </c>
      <c r="I297" s="32">
        <v>1</v>
      </c>
      <c r="J297" s="32">
        <v>3</v>
      </c>
      <c r="K297" s="32">
        <v>63.9</v>
      </c>
      <c r="L297" s="32" t="s">
        <v>278</v>
      </c>
      <c r="M297" s="47" t="s">
        <v>27</v>
      </c>
      <c r="N297" s="48" t="s">
        <v>376</v>
      </c>
      <c r="O297" s="37" t="s">
        <v>79</v>
      </c>
      <c r="P297" s="38" t="s">
        <v>377</v>
      </c>
      <c r="Q297" s="39" t="s">
        <v>31</v>
      </c>
      <c r="R297" s="49">
        <v>1</v>
      </c>
      <c r="S297" s="49"/>
      <c r="T297" s="49">
        <v>1</v>
      </c>
      <c r="U297" s="95"/>
      <c r="V297" s="47" t="s">
        <v>27</v>
      </c>
      <c r="W297" s="48" t="s">
        <v>376</v>
      </c>
      <c r="X297" s="37" t="s">
        <v>79</v>
      </c>
      <c r="Y297" s="38" t="s">
        <v>377</v>
      </c>
      <c r="Z297" s="39" t="s">
        <v>31</v>
      </c>
      <c r="AA297" s="49">
        <v>1</v>
      </c>
      <c r="AB297" s="42">
        <v>1</v>
      </c>
      <c r="AC297" s="50">
        <v>1</v>
      </c>
      <c r="AD297" s="42"/>
      <c r="AE297" s="42"/>
      <c r="AF297" s="42">
        <f>SUM(I297*400+J297*100+K297)</f>
        <v>763.9</v>
      </c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 t="s">
        <v>378</v>
      </c>
    </row>
    <row r="298" spans="1:49" s="44" customFormat="1" x14ac:dyDescent="0.5">
      <c r="A298" s="45" t="s">
        <v>179</v>
      </c>
      <c r="B298" s="33" t="s">
        <v>182</v>
      </c>
      <c r="C298" s="213" t="s">
        <v>1312</v>
      </c>
      <c r="D298" s="33" t="s">
        <v>13</v>
      </c>
      <c r="E298" s="46">
        <v>11747</v>
      </c>
      <c r="F298" s="46">
        <v>1348</v>
      </c>
      <c r="G298" s="46">
        <v>9055</v>
      </c>
      <c r="H298" s="34">
        <v>8</v>
      </c>
      <c r="I298" s="32">
        <v>2</v>
      </c>
      <c r="J298" s="32" t="s">
        <v>25</v>
      </c>
      <c r="K298" s="32" t="s">
        <v>25</v>
      </c>
      <c r="L298" s="32" t="s">
        <v>278</v>
      </c>
      <c r="M298" s="47" t="s">
        <v>27</v>
      </c>
      <c r="N298" s="48" t="s">
        <v>376</v>
      </c>
      <c r="O298" s="37" t="s">
        <v>79</v>
      </c>
      <c r="P298" s="38" t="s">
        <v>377</v>
      </c>
      <c r="Q298" s="39" t="s">
        <v>31</v>
      </c>
      <c r="R298" s="49">
        <v>1</v>
      </c>
      <c r="S298" s="49"/>
      <c r="T298" s="49">
        <v>1</v>
      </c>
      <c r="U298" s="95"/>
      <c r="V298" s="47" t="s">
        <v>27</v>
      </c>
      <c r="W298" s="48" t="s">
        <v>376</v>
      </c>
      <c r="X298" s="37" t="s">
        <v>79</v>
      </c>
      <c r="Y298" s="38" t="s">
        <v>377</v>
      </c>
      <c r="Z298" s="39" t="s">
        <v>31</v>
      </c>
      <c r="AA298" s="49">
        <v>1</v>
      </c>
      <c r="AB298" s="42"/>
      <c r="AC298" s="50"/>
      <c r="AD298" s="42"/>
      <c r="AE298" s="42"/>
      <c r="AF298" s="42">
        <f>SUM(I298*400)</f>
        <v>800</v>
      </c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 t="s">
        <v>565</v>
      </c>
    </row>
    <row r="299" spans="1:49" s="44" customFormat="1" x14ac:dyDescent="0.5">
      <c r="A299" s="45"/>
      <c r="B299" s="66"/>
      <c r="C299" s="213" t="s">
        <v>1313</v>
      </c>
      <c r="D299" s="33" t="s">
        <v>13</v>
      </c>
      <c r="E299" s="32">
        <v>52518</v>
      </c>
      <c r="F299" s="32">
        <v>858</v>
      </c>
      <c r="G299" s="32">
        <v>792</v>
      </c>
      <c r="H299" s="32">
        <v>13</v>
      </c>
      <c r="I299" s="32">
        <v>3</v>
      </c>
      <c r="J299" s="32" t="s">
        <v>25</v>
      </c>
      <c r="K299" s="32">
        <v>51.3</v>
      </c>
      <c r="L299" s="32" t="s">
        <v>278</v>
      </c>
      <c r="M299" s="47" t="s">
        <v>27</v>
      </c>
      <c r="N299" s="48" t="s">
        <v>367</v>
      </c>
      <c r="O299" s="37" t="s">
        <v>79</v>
      </c>
      <c r="P299" s="38" t="s">
        <v>379</v>
      </c>
      <c r="Q299" s="39" t="s">
        <v>31</v>
      </c>
      <c r="R299" s="49">
        <v>1</v>
      </c>
      <c r="S299" s="49"/>
      <c r="T299" s="49">
        <v>1</v>
      </c>
      <c r="U299" s="95"/>
      <c r="V299" s="47" t="s">
        <v>27</v>
      </c>
      <c r="W299" s="48" t="s">
        <v>367</v>
      </c>
      <c r="X299" s="37" t="s">
        <v>79</v>
      </c>
      <c r="Y299" s="38" t="s">
        <v>379</v>
      </c>
      <c r="Z299" s="39" t="s">
        <v>31</v>
      </c>
      <c r="AA299" s="49">
        <v>1</v>
      </c>
      <c r="AB299" s="42">
        <v>1</v>
      </c>
      <c r="AC299" s="50">
        <v>1</v>
      </c>
      <c r="AD299" s="42"/>
      <c r="AE299" s="42"/>
      <c r="AF299" s="42"/>
      <c r="AG299" s="42"/>
      <c r="AH299" s="42">
        <f>SUM(I299*400+K299)</f>
        <v>1251.3</v>
      </c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 t="s">
        <v>150</v>
      </c>
    </row>
    <row r="300" spans="1:49" s="44" customFormat="1" x14ac:dyDescent="0.5">
      <c r="A300" s="45"/>
      <c r="B300" s="66"/>
      <c r="C300" s="213" t="s">
        <v>1314</v>
      </c>
      <c r="D300" s="33" t="s">
        <v>13</v>
      </c>
      <c r="E300" s="32">
        <v>12362</v>
      </c>
      <c r="F300" s="32">
        <v>141</v>
      </c>
      <c r="G300" s="32">
        <v>9331</v>
      </c>
      <c r="H300" s="32"/>
      <c r="I300" s="32">
        <v>1</v>
      </c>
      <c r="J300" s="32" t="s">
        <v>25</v>
      </c>
      <c r="K300" s="32">
        <v>25</v>
      </c>
      <c r="L300" s="32" t="s">
        <v>278</v>
      </c>
      <c r="M300" s="47"/>
      <c r="N300" s="48"/>
      <c r="O300" s="37"/>
      <c r="P300" s="38"/>
      <c r="Q300" s="39"/>
      <c r="R300" s="49"/>
      <c r="S300" s="49"/>
      <c r="T300" s="49"/>
      <c r="U300" s="95">
        <v>1</v>
      </c>
      <c r="V300" s="53"/>
      <c r="W300" s="54"/>
      <c r="X300" s="37"/>
      <c r="Y300" s="38"/>
      <c r="Z300" s="39"/>
      <c r="AA300" s="42">
        <v>1</v>
      </c>
      <c r="AB300" s="42"/>
      <c r="AC300" s="50"/>
      <c r="AD300" s="42"/>
      <c r="AE300" s="42"/>
      <c r="AF300" s="42">
        <f t="shared" ref="AF300:AF307" si="3">SUM(I300*400+K300)</f>
        <v>425</v>
      </c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 t="s">
        <v>565</v>
      </c>
    </row>
    <row r="301" spans="1:49" s="44" customFormat="1" x14ac:dyDescent="0.5">
      <c r="A301" s="45"/>
      <c r="B301" s="66"/>
      <c r="C301" s="213" t="s">
        <v>1315</v>
      </c>
      <c r="D301" s="33" t="s">
        <v>13</v>
      </c>
      <c r="E301" s="32">
        <v>12361</v>
      </c>
      <c r="F301" s="32">
        <v>140</v>
      </c>
      <c r="G301" s="32">
        <v>9330</v>
      </c>
      <c r="H301" s="32"/>
      <c r="I301" s="32">
        <v>1</v>
      </c>
      <c r="J301" s="32" t="s">
        <v>25</v>
      </c>
      <c r="K301" s="32">
        <v>25</v>
      </c>
      <c r="L301" s="32" t="s">
        <v>278</v>
      </c>
      <c r="M301" s="47"/>
      <c r="N301" s="48"/>
      <c r="O301" s="37"/>
      <c r="P301" s="38"/>
      <c r="Q301" s="39"/>
      <c r="R301" s="49"/>
      <c r="S301" s="49"/>
      <c r="T301" s="49"/>
      <c r="U301" s="95">
        <v>1</v>
      </c>
      <c r="V301" s="53"/>
      <c r="W301" s="54"/>
      <c r="X301" s="37"/>
      <c r="Y301" s="38"/>
      <c r="Z301" s="39"/>
      <c r="AA301" s="49">
        <v>1</v>
      </c>
      <c r="AB301" s="42"/>
      <c r="AC301" s="50"/>
      <c r="AD301" s="42"/>
      <c r="AE301" s="42"/>
      <c r="AF301" s="42">
        <f t="shared" si="3"/>
        <v>425</v>
      </c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 t="s">
        <v>565</v>
      </c>
    </row>
    <row r="302" spans="1:49" s="44" customFormat="1" x14ac:dyDescent="0.5">
      <c r="A302" s="45"/>
      <c r="B302" s="66"/>
      <c r="C302" s="213" t="s">
        <v>1316</v>
      </c>
      <c r="D302" s="33" t="s">
        <v>13</v>
      </c>
      <c r="E302" s="32">
        <v>12360</v>
      </c>
      <c r="F302" s="32">
        <v>139</v>
      </c>
      <c r="G302" s="32">
        <v>9329</v>
      </c>
      <c r="H302" s="32"/>
      <c r="I302" s="32">
        <v>1</v>
      </c>
      <c r="J302" s="32" t="s">
        <v>25</v>
      </c>
      <c r="K302" s="32">
        <v>25</v>
      </c>
      <c r="L302" s="32" t="s">
        <v>278</v>
      </c>
      <c r="M302" s="47"/>
      <c r="N302" s="48"/>
      <c r="O302" s="37"/>
      <c r="P302" s="38"/>
      <c r="Q302" s="39"/>
      <c r="R302" s="49"/>
      <c r="S302" s="49"/>
      <c r="T302" s="49"/>
      <c r="U302" s="95">
        <v>1</v>
      </c>
      <c r="V302" s="53"/>
      <c r="W302" s="54"/>
      <c r="X302" s="37"/>
      <c r="Y302" s="38"/>
      <c r="Z302" s="39"/>
      <c r="AA302" s="42">
        <v>1</v>
      </c>
      <c r="AB302" s="42"/>
      <c r="AC302" s="50"/>
      <c r="AD302" s="42"/>
      <c r="AE302" s="42"/>
      <c r="AF302" s="42">
        <f t="shared" si="3"/>
        <v>425</v>
      </c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 t="s">
        <v>565</v>
      </c>
    </row>
    <row r="303" spans="1:49" s="44" customFormat="1" x14ac:dyDescent="0.5">
      <c r="A303" s="45"/>
      <c r="B303" s="66"/>
      <c r="C303" s="213" t="s">
        <v>1317</v>
      </c>
      <c r="D303" s="33" t="s">
        <v>13</v>
      </c>
      <c r="E303" s="32">
        <v>12359</v>
      </c>
      <c r="F303" s="32">
        <v>138</v>
      </c>
      <c r="G303" s="32">
        <v>9328</v>
      </c>
      <c r="H303" s="32"/>
      <c r="I303" s="32">
        <v>1</v>
      </c>
      <c r="J303" s="32" t="s">
        <v>25</v>
      </c>
      <c r="K303" s="32">
        <v>25</v>
      </c>
      <c r="L303" s="32" t="s">
        <v>278</v>
      </c>
      <c r="M303" s="47"/>
      <c r="N303" s="48"/>
      <c r="O303" s="37"/>
      <c r="P303" s="38"/>
      <c r="Q303" s="39"/>
      <c r="R303" s="49"/>
      <c r="S303" s="49"/>
      <c r="T303" s="49"/>
      <c r="U303" s="95">
        <v>1</v>
      </c>
      <c r="V303" s="53"/>
      <c r="W303" s="54"/>
      <c r="X303" s="37"/>
      <c r="Y303" s="38"/>
      <c r="Z303" s="39"/>
      <c r="AA303" s="49">
        <v>1</v>
      </c>
      <c r="AB303" s="42"/>
      <c r="AC303" s="50"/>
      <c r="AD303" s="42"/>
      <c r="AE303" s="42"/>
      <c r="AF303" s="42">
        <f t="shared" si="3"/>
        <v>425</v>
      </c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 t="s">
        <v>565</v>
      </c>
    </row>
    <row r="304" spans="1:49" s="44" customFormat="1" x14ac:dyDescent="0.5">
      <c r="A304" s="45"/>
      <c r="B304" s="66"/>
      <c r="C304" s="213" t="s">
        <v>1318</v>
      </c>
      <c r="D304" s="33" t="s">
        <v>13</v>
      </c>
      <c r="E304" s="32">
        <v>12358</v>
      </c>
      <c r="F304" s="32">
        <v>137</v>
      </c>
      <c r="G304" s="32">
        <v>9327</v>
      </c>
      <c r="H304" s="32"/>
      <c r="I304" s="32">
        <v>2</v>
      </c>
      <c r="J304" s="32" t="s">
        <v>25</v>
      </c>
      <c r="K304" s="32">
        <v>50</v>
      </c>
      <c r="L304" s="32" t="s">
        <v>278</v>
      </c>
      <c r="M304" s="47"/>
      <c r="N304" s="48"/>
      <c r="O304" s="37"/>
      <c r="P304" s="38"/>
      <c r="Q304" s="39"/>
      <c r="R304" s="49"/>
      <c r="S304" s="49"/>
      <c r="T304" s="49"/>
      <c r="U304" s="95">
        <v>1</v>
      </c>
      <c r="V304" s="53"/>
      <c r="W304" s="54"/>
      <c r="X304" s="37"/>
      <c r="Y304" s="38"/>
      <c r="Z304" s="39"/>
      <c r="AA304" s="42">
        <v>1</v>
      </c>
      <c r="AB304" s="42"/>
      <c r="AC304" s="50"/>
      <c r="AD304" s="42"/>
      <c r="AE304" s="42"/>
      <c r="AF304" s="42">
        <f t="shared" si="3"/>
        <v>850</v>
      </c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 t="s">
        <v>565</v>
      </c>
    </row>
    <row r="305" spans="1:47" s="44" customFormat="1" x14ac:dyDescent="0.5">
      <c r="A305" s="45"/>
      <c r="B305" s="66"/>
      <c r="C305" s="213" t="s">
        <v>1319</v>
      </c>
      <c r="D305" s="33" t="s">
        <v>13</v>
      </c>
      <c r="E305" s="32">
        <v>12357</v>
      </c>
      <c r="F305" s="32">
        <v>136</v>
      </c>
      <c r="G305" s="32">
        <v>9326</v>
      </c>
      <c r="H305" s="32"/>
      <c r="I305" s="32">
        <v>2</v>
      </c>
      <c r="J305" s="32" t="s">
        <v>25</v>
      </c>
      <c r="K305" s="32">
        <v>50</v>
      </c>
      <c r="L305" s="32" t="s">
        <v>278</v>
      </c>
      <c r="M305" s="47"/>
      <c r="N305" s="48"/>
      <c r="O305" s="37"/>
      <c r="P305" s="38"/>
      <c r="Q305" s="39"/>
      <c r="R305" s="49"/>
      <c r="S305" s="49"/>
      <c r="T305" s="49"/>
      <c r="U305" s="95">
        <v>1</v>
      </c>
      <c r="V305" s="53"/>
      <c r="W305" s="54"/>
      <c r="X305" s="37"/>
      <c r="Y305" s="38"/>
      <c r="Z305" s="39"/>
      <c r="AA305" s="49">
        <v>1</v>
      </c>
      <c r="AB305" s="42"/>
      <c r="AC305" s="50"/>
      <c r="AD305" s="42"/>
      <c r="AE305" s="42"/>
      <c r="AF305" s="42">
        <f t="shared" si="3"/>
        <v>850</v>
      </c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 t="s">
        <v>565</v>
      </c>
    </row>
    <row r="306" spans="1:47" s="44" customFormat="1" x14ac:dyDescent="0.5">
      <c r="A306" s="45"/>
      <c r="B306" s="66"/>
      <c r="C306" s="213" t="s">
        <v>1320</v>
      </c>
      <c r="D306" s="33" t="s">
        <v>13</v>
      </c>
      <c r="E306" s="32">
        <v>12356</v>
      </c>
      <c r="F306" s="32">
        <v>135</v>
      </c>
      <c r="G306" s="32">
        <v>9325</v>
      </c>
      <c r="H306" s="32"/>
      <c r="I306" s="32">
        <v>2</v>
      </c>
      <c r="J306" s="32" t="s">
        <v>25</v>
      </c>
      <c r="K306" s="32">
        <v>50</v>
      </c>
      <c r="L306" s="32" t="s">
        <v>278</v>
      </c>
      <c r="M306" s="47"/>
      <c r="N306" s="48"/>
      <c r="O306" s="37"/>
      <c r="P306" s="38"/>
      <c r="Q306" s="39"/>
      <c r="R306" s="49"/>
      <c r="S306" s="49"/>
      <c r="T306" s="49"/>
      <c r="U306" s="95">
        <v>1</v>
      </c>
      <c r="V306" s="53"/>
      <c r="W306" s="54"/>
      <c r="X306" s="37"/>
      <c r="Y306" s="38"/>
      <c r="Z306" s="39"/>
      <c r="AA306" s="42">
        <v>1</v>
      </c>
      <c r="AB306" s="42"/>
      <c r="AC306" s="50"/>
      <c r="AD306" s="42"/>
      <c r="AE306" s="42"/>
      <c r="AF306" s="42">
        <f t="shared" si="3"/>
        <v>850</v>
      </c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 t="s">
        <v>565</v>
      </c>
    </row>
    <row r="307" spans="1:47" s="44" customFormat="1" x14ac:dyDescent="0.5">
      <c r="A307" s="45"/>
      <c r="B307" s="66"/>
      <c r="C307" s="213" t="s">
        <v>1321</v>
      </c>
      <c r="D307" s="33" t="s">
        <v>13</v>
      </c>
      <c r="E307" s="46">
        <v>51097</v>
      </c>
      <c r="F307" s="46">
        <v>831</v>
      </c>
      <c r="G307" s="46">
        <v>900</v>
      </c>
      <c r="H307" s="34">
        <v>13</v>
      </c>
      <c r="I307" s="32">
        <v>2</v>
      </c>
      <c r="J307" s="32" t="s">
        <v>25</v>
      </c>
      <c r="K307" s="32">
        <v>50</v>
      </c>
      <c r="L307" s="32" t="s">
        <v>278</v>
      </c>
      <c r="M307" s="47" t="s">
        <v>77</v>
      </c>
      <c r="N307" s="48" t="s">
        <v>602</v>
      </c>
      <c r="O307" s="37" t="s">
        <v>79</v>
      </c>
      <c r="P307" s="38" t="s">
        <v>280</v>
      </c>
      <c r="Q307" s="39" t="s">
        <v>31</v>
      </c>
      <c r="R307" s="49">
        <v>1</v>
      </c>
      <c r="S307" s="49"/>
      <c r="T307" s="49">
        <v>1</v>
      </c>
      <c r="U307" s="95"/>
      <c r="V307" s="47" t="s">
        <v>77</v>
      </c>
      <c r="W307" s="48" t="s">
        <v>602</v>
      </c>
      <c r="X307" s="37" t="s">
        <v>79</v>
      </c>
      <c r="Y307" s="38" t="s">
        <v>280</v>
      </c>
      <c r="Z307" s="39" t="s">
        <v>31</v>
      </c>
      <c r="AA307" s="49">
        <v>1</v>
      </c>
      <c r="AB307" s="42"/>
      <c r="AC307" s="50"/>
      <c r="AD307" s="42"/>
      <c r="AE307" s="42"/>
      <c r="AF307" s="42">
        <f t="shared" si="3"/>
        <v>850</v>
      </c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 t="s">
        <v>565</v>
      </c>
    </row>
    <row r="308" spans="1:47" s="44" customFormat="1" x14ac:dyDescent="0.5">
      <c r="A308" s="45"/>
      <c r="B308" s="66"/>
      <c r="C308" s="213" t="s">
        <v>1322</v>
      </c>
      <c r="D308" s="33" t="s">
        <v>13</v>
      </c>
      <c r="E308" s="46">
        <v>51096</v>
      </c>
      <c r="F308" s="46">
        <v>830</v>
      </c>
      <c r="G308" s="46">
        <v>899</v>
      </c>
      <c r="H308" s="34">
        <v>13</v>
      </c>
      <c r="I308" s="32">
        <v>1</v>
      </c>
      <c r="J308" s="32">
        <v>3</v>
      </c>
      <c r="K308" s="32">
        <v>98</v>
      </c>
      <c r="L308" s="32" t="s">
        <v>278</v>
      </c>
      <c r="M308" s="47" t="s">
        <v>77</v>
      </c>
      <c r="N308" s="48" t="s">
        <v>673</v>
      </c>
      <c r="O308" s="37" t="s">
        <v>79</v>
      </c>
      <c r="P308" s="38" t="s">
        <v>389</v>
      </c>
      <c r="Q308" s="39" t="s">
        <v>31</v>
      </c>
      <c r="R308" s="49">
        <v>1</v>
      </c>
      <c r="S308" s="49"/>
      <c r="T308" s="49">
        <v>1</v>
      </c>
      <c r="U308" s="95"/>
      <c r="V308" s="47" t="s">
        <v>77</v>
      </c>
      <c r="W308" s="48" t="s">
        <v>673</v>
      </c>
      <c r="X308" s="37" t="s">
        <v>79</v>
      </c>
      <c r="Y308" s="38" t="s">
        <v>389</v>
      </c>
      <c r="Z308" s="39" t="s">
        <v>31</v>
      </c>
      <c r="AA308" s="49">
        <v>1</v>
      </c>
      <c r="AB308" s="42"/>
      <c r="AC308" s="50"/>
      <c r="AD308" s="42"/>
      <c r="AE308" s="42"/>
      <c r="AF308" s="42">
        <f>SUM(I308*400+J308*100+K308)</f>
        <v>798</v>
      </c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 t="s">
        <v>533</v>
      </c>
    </row>
    <row r="309" spans="1:47" s="44" customFormat="1" x14ac:dyDescent="0.5">
      <c r="A309" s="45"/>
      <c r="B309" s="66"/>
      <c r="C309" s="213" t="s">
        <v>1323</v>
      </c>
      <c r="D309" s="33" t="s">
        <v>13</v>
      </c>
      <c r="E309" s="46">
        <v>33633</v>
      </c>
      <c r="F309" s="46">
        <v>27</v>
      </c>
      <c r="G309" s="46">
        <v>51</v>
      </c>
      <c r="H309" s="34">
        <v>13</v>
      </c>
      <c r="I309" s="32" t="s">
        <v>25</v>
      </c>
      <c r="J309" s="32">
        <v>2</v>
      </c>
      <c r="K309" s="32">
        <v>82</v>
      </c>
      <c r="L309" s="32" t="s">
        <v>209</v>
      </c>
      <c r="M309" s="47" t="s">
        <v>27</v>
      </c>
      <c r="N309" s="48" t="s">
        <v>213</v>
      </c>
      <c r="O309" s="37" t="s">
        <v>79</v>
      </c>
      <c r="P309" s="38" t="s">
        <v>214</v>
      </c>
      <c r="Q309" s="39" t="s">
        <v>31</v>
      </c>
      <c r="R309" s="49">
        <v>1</v>
      </c>
      <c r="S309" s="49"/>
      <c r="T309" s="49">
        <v>1</v>
      </c>
      <c r="U309" s="95"/>
      <c r="V309" s="47" t="s">
        <v>27</v>
      </c>
      <c r="W309" s="48" t="s">
        <v>213</v>
      </c>
      <c r="X309" s="37" t="s">
        <v>79</v>
      </c>
      <c r="Y309" s="38" t="s">
        <v>214</v>
      </c>
      <c r="Z309" s="39" t="s">
        <v>31</v>
      </c>
      <c r="AA309" s="49">
        <v>1</v>
      </c>
      <c r="AB309" s="42"/>
      <c r="AC309" s="50"/>
      <c r="AD309" s="42"/>
      <c r="AE309" s="42"/>
      <c r="AF309" s="42">
        <f>SUM(J309*100+K309)</f>
        <v>282</v>
      </c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 t="s">
        <v>731</v>
      </c>
    </row>
    <row r="310" spans="1:47" s="44" customFormat="1" x14ac:dyDescent="0.5">
      <c r="A310" s="45"/>
      <c r="B310" s="66"/>
      <c r="C310" s="213" t="s">
        <v>1324</v>
      </c>
      <c r="D310" s="33" t="s">
        <v>13</v>
      </c>
      <c r="E310" s="32">
        <v>31562</v>
      </c>
      <c r="F310" s="32">
        <v>28</v>
      </c>
      <c r="G310" s="32">
        <v>52</v>
      </c>
      <c r="H310" s="32">
        <v>13</v>
      </c>
      <c r="I310" s="32" t="s">
        <v>25</v>
      </c>
      <c r="J310" s="32">
        <v>2</v>
      </c>
      <c r="K310" s="32">
        <v>85</v>
      </c>
      <c r="L310" s="32" t="s">
        <v>209</v>
      </c>
      <c r="M310" s="47" t="s">
        <v>77</v>
      </c>
      <c r="N310" s="48" t="s">
        <v>380</v>
      </c>
      <c r="O310" s="37" t="s">
        <v>381</v>
      </c>
      <c r="P310" s="38" t="s">
        <v>382</v>
      </c>
      <c r="Q310" s="39" t="s">
        <v>31</v>
      </c>
      <c r="R310" s="49">
        <v>1</v>
      </c>
      <c r="S310" s="49"/>
      <c r="T310" s="49">
        <v>1</v>
      </c>
      <c r="U310" s="95"/>
      <c r="V310" s="47" t="s">
        <v>77</v>
      </c>
      <c r="W310" s="48" t="s">
        <v>380</v>
      </c>
      <c r="X310" s="37" t="s">
        <v>381</v>
      </c>
      <c r="Y310" s="38" t="s">
        <v>382</v>
      </c>
      <c r="Z310" s="39" t="s">
        <v>31</v>
      </c>
      <c r="AA310" s="49">
        <v>1</v>
      </c>
      <c r="AB310" s="42">
        <v>1</v>
      </c>
      <c r="AC310" s="50">
        <v>2</v>
      </c>
      <c r="AD310" s="42"/>
      <c r="AE310" s="42"/>
      <c r="AF310" s="42"/>
      <c r="AG310" s="42"/>
      <c r="AH310" s="42"/>
      <c r="AI310" s="42"/>
      <c r="AJ310" s="42">
        <f>SUM(J310*100+K310)</f>
        <v>285</v>
      </c>
      <c r="AK310" s="42"/>
      <c r="AL310" s="42"/>
      <c r="AM310" s="42"/>
      <c r="AN310" s="42"/>
      <c r="AO310" s="42"/>
      <c r="AP310" s="42"/>
      <c r="AQ310" s="42"/>
      <c r="AR310" s="42"/>
      <c r="AS310" s="42"/>
      <c r="AT310" s="42" t="s">
        <v>383</v>
      </c>
    </row>
    <row r="311" spans="1:47" s="44" customFormat="1" x14ac:dyDescent="0.5">
      <c r="A311" s="45"/>
      <c r="B311" s="66"/>
      <c r="C311" s="213" t="s">
        <v>1325</v>
      </c>
      <c r="D311" s="33" t="s">
        <v>13</v>
      </c>
      <c r="E311" s="46">
        <v>42396</v>
      </c>
      <c r="F311" s="46">
        <v>29</v>
      </c>
      <c r="G311" s="46">
        <v>53</v>
      </c>
      <c r="H311" s="34">
        <v>4</v>
      </c>
      <c r="I311" s="32">
        <v>1</v>
      </c>
      <c r="J311" s="32">
        <v>1</v>
      </c>
      <c r="K311" s="32">
        <v>66</v>
      </c>
      <c r="L311" s="32" t="s">
        <v>209</v>
      </c>
      <c r="M311" s="47" t="s">
        <v>27</v>
      </c>
      <c r="N311" s="48" t="s">
        <v>400</v>
      </c>
      <c r="O311" s="37" t="s">
        <v>79</v>
      </c>
      <c r="P311" s="38" t="s">
        <v>402</v>
      </c>
      <c r="Q311" s="39" t="s">
        <v>31</v>
      </c>
      <c r="R311" s="49">
        <v>1</v>
      </c>
      <c r="S311" s="49"/>
      <c r="T311" s="49">
        <v>1</v>
      </c>
      <c r="U311" s="95"/>
      <c r="V311" s="47" t="s">
        <v>27</v>
      </c>
      <c r="W311" s="48" t="s">
        <v>400</v>
      </c>
      <c r="X311" s="37" t="s">
        <v>79</v>
      </c>
      <c r="Y311" s="38" t="s">
        <v>402</v>
      </c>
      <c r="Z311" s="39" t="s">
        <v>31</v>
      </c>
      <c r="AA311" s="49">
        <v>1</v>
      </c>
      <c r="AB311" s="42"/>
      <c r="AC311" s="50"/>
      <c r="AD311" s="42"/>
      <c r="AE311" s="42"/>
      <c r="AF311" s="42">
        <f>SUM(I311*400+J311*100+K311)</f>
        <v>566</v>
      </c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 t="s">
        <v>533</v>
      </c>
    </row>
    <row r="312" spans="1:47" s="44" customFormat="1" x14ac:dyDescent="0.5">
      <c r="A312" s="45"/>
      <c r="B312" s="66"/>
      <c r="C312" s="213" t="s">
        <v>1326</v>
      </c>
      <c r="D312" s="33" t="s">
        <v>13</v>
      </c>
      <c r="E312" s="32">
        <v>31563</v>
      </c>
      <c r="F312" s="32">
        <v>30</v>
      </c>
      <c r="G312" s="32">
        <v>54</v>
      </c>
      <c r="H312" s="32"/>
      <c r="I312" s="32">
        <v>1</v>
      </c>
      <c r="J312" s="32">
        <v>2</v>
      </c>
      <c r="K312" s="32">
        <v>88</v>
      </c>
      <c r="L312" s="32" t="s">
        <v>209</v>
      </c>
      <c r="M312" s="47" t="s">
        <v>77</v>
      </c>
      <c r="N312" s="48" t="s">
        <v>529</v>
      </c>
      <c r="O312" s="37" t="s">
        <v>79</v>
      </c>
      <c r="P312" s="38"/>
      <c r="Q312" s="39"/>
      <c r="R312" s="49">
        <v>1</v>
      </c>
      <c r="S312" s="49"/>
      <c r="T312" s="49">
        <v>1</v>
      </c>
      <c r="U312" s="95"/>
      <c r="V312" s="53" t="s">
        <v>105</v>
      </c>
      <c r="W312" s="54" t="s">
        <v>530</v>
      </c>
      <c r="X312" s="37" t="s">
        <v>79</v>
      </c>
      <c r="Y312" s="38" t="s">
        <v>531</v>
      </c>
      <c r="Z312" s="39" t="s">
        <v>31</v>
      </c>
      <c r="AA312" s="49">
        <v>1</v>
      </c>
      <c r="AB312" s="42">
        <v>1</v>
      </c>
      <c r="AC312" s="50">
        <v>2</v>
      </c>
      <c r="AD312" s="42"/>
      <c r="AE312" s="42"/>
      <c r="AF312" s="42"/>
      <c r="AG312" s="42"/>
      <c r="AH312" s="42"/>
      <c r="AI312" s="42"/>
      <c r="AJ312" s="42">
        <f>SUM(I312*400+J312*100+K312)</f>
        <v>688</v>
      </c>
      <c r="AK312" s="42"/>
      <c r="AL312" s="42"/>
      <c r="AM312" s="42"/>
      <c r="AN312" s="42"/>
      <c r="AO312" s="42"/>
      <c r="AP312" s="42"/>
      <c r="AQ312" s="42"/>
      <c r="AR312" s="42"/>
      <c r="AS312" s="42"/>
      <c r="AT312" s="42" t="s">
        <v>103</v>
      </c>
    </row>
    <row r="313" spans="1:47" s="44" customFormat="1" x14ac:dyDescent="0.5">
      <c r="A313" s="45"/>
      <c r="B313" s="66"/>
      <c r="C313" s="213" t="s">
        <v>1327</v>
      </c>
      <c r="D313" s="33" t="s">
        <v>13</v>
      </c>
      <c r="E313" s="46">
        <v>31564</v>
      </c>
      <c r="F313" s="46">
        <v>31</v>
      </c>
      <c r="G313" s="46">
        <v>55</v>
      </c>
      <c r="H313" s="34">
        <v>13</v>
      </c>
      <c r="I313" s="32">
        <v>1</v>
      </c>
      <c r="J313" s="32" t="s">
        <v>25</v>
      </c>
      <c r="K313" s="32">
        <v>24</v>
      </c>
      <c r="L313" s="32" t="s">
        <v>209</v>
      </c>
      <c r="M313" s="47" t="s">
        <v>77</v>
      </c>
      <c r="N313" s="48" t="s">
        <v>673</v>
      </c>
      <c r="O313" s="37" t="s">
        <v>79</v>
      </c>
      <c r="P313" s="38" t="s">
        <v>389</v>
      </c>
      <c r="Q313" s="39" t="s">
        <v>31</v>
      </c>
      <c r="R313" s="49">
        <v>1</v>
      </c>
      <c r="S313" s="49"/>
      <c r="T313" s="49">
        <v>1</v>
      </c>
      <c r="U313" s="95"/>
      <c r="V313" s="47" t="s">
        <v>77</v>
      </c>
      <c r="W313" s="48" t="s">
        <v>673</v>
      </c>
      <c r="X313" s="37" t="s">
        <v>79</v>
      </c>
      <c r="Y313" s="38" t="s">
        <v>389</v>
      </c>
      <c r="Z313" s="39" t="s">
        <v>31</v>
      </c>
      <c r="AA313" s="49">
        <v>1</v>
      </c>
      <c r="AB313" s="42"/>
      <c r="AC313" s="50"/>
      <c r="AD313" s="42"/>
      <c r="AE313" s="42"/>
      <c r="AF313" s="42">
        <f>SUM(I313*400+K313)</f>
        <v>424</v>
      </c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 t="s">
        <v>533</v>
      </c>
    </row>
    <row r="314" spans="1:47" s="44" customFormat="1" x14ac:dyDescent="0.5">
      <c r="A314" s="45"/>
      <c r="B314" s="66"/>
      <c r="C314" s="213" t="s">
        <v>1328</v>
      </c>
      <c r="D314" s="33" t="s">
        <v>13</v>
      </c>
      <c r="E314" s="46">
        <v>31565</v>
      </c>
      <c r="F314" s="46">
        <v>32</v>
      </c>
      <c r="G314" s="46">
        <v>56</v>
      </c>
      <c r="H314" s="34">
        <v>13</v>
      </c>
      <c r="I314" s="32">
        <v>1</v>
      </c>
      <c r="J314" s="32" t="s">
        <v>25</v>
      </c>
      <c r="K314" s="32">
        <v>2</v>
      </c>
      <c r="L314" s="32" t="s">
        <v>209</v>
      </c>
      <c r="M314" s="47" t="s">
        <v>27</v>
      </c>
      <c r="N314" s="48" t="s">
        <v>388</v>
      </c>
      <c r="O314" s="37" t="s">
        <v>79</v>
      </c>
      <c r="P314" s="38" t="s">
        <v>389</v>
      </c>
      <c r="Q314" s="39" t="s">
        <v>31</v>
      </c>
      <c r="R314" s="49">
        <v>1</v>
      </c>
      <c r="S314" s="49"/>
      <c r="T314" s="49">
        <v>1</v>
      </c>
      <c r="U314" s="95"/>
      <c r="V314" s="47" t="s">
        <v>27</v>
      </c>
      <c r="W314" s="48" t="s">
        <v>388</v>
      </c>
      <c r="X314" s="37" t="s">
        <v>79</v>
      </c>
      <c r="Y314" s="38" t="s">
        <v>389</v>
      </c>
      <c r="Z314" s="39" t="s">
        <v>31</v>
      </c>
      <c r="AA314" s="49">
        <v>1</v>
      </c>
      <c r="AB314" s="42"/>
      <c r="AC314" s="50"/>
      <c r="AD314" s="42"/>
      <c r="AE314" s="42"/>
      <c r="AF314" s="42">
        <f>SUM(I314*400+K314)</f>
        <v>402</v>
      </c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 t="s">
        <v>533</v>
      </c>
    </row>
    <row r="315" spans="1:47" s="44" customFormat="1" x14ac:dyDescent="0.5">
      <c r="A315" s="45"/>
      <c r="B315" s="66"/>
      <c r="C315" s="213" t="s">
        <v>1329</v>
      </c>
      <c r="D315" s="33" t="s">
        <v>13</v>
      </c>
      <c r="E315" s="32">
        <v>42150</v>
      </c>
      <c r="F315" s="32">
        <v>33</v>
      </c>
      <c r="G315" s="32">
        <v>57</v>
      </c>
      <c r="H315" s="32">
        <v>13</v>
      </c>
      <c r="I315" s="32" t="s">
        <v>25</v>
      </c>
      <c r="J315" s="32">
        <v>2</v>
      </c>
      <c r="K315" s="32">
        <v>18</v>
      </c>
      <c r="L315" s="32" t="s">
        <v>209</v>
      </c>
      <c r="M315" s="47" t="s">
        <v>27</v>
      </c>
      <c r="N315" s="48" t="s">
        <v>384</v>
      </c>
      <c r="O315" s="37" t="s">
        <v>385</v>
      </c>
      <c r="P315" s="38" t="s">
        <v>386</v>
      </c>
      <c r="Q315" s="39" t="s">
        <v>31</v>
      </c>
      <c r="R315" s="49">
        <v>1</v>
      </c>
      <c r="S315" s="49"/>
      <c r="T315" s="49">
        <v>1</v>
      </c>
      <c r="U315" s="95"/>
      <c r="V315" s="53" t="s">
        <v>77</v>
      </c>
      <c r="W315" s="54" t="s">
        <v>387</v>
      </c>
      <c r="X315" s="37" t="s">
        <v>385</v>
      </c>
      <c r="Y315" s="38" t="s">
        <v>386</v>
      </c>
      <c r="Z315" s="39" t="s">
        <v>31</v>
      </c>
      <c r="AA315" s="42">
        <v>1</v>
      </c>
      <c r="AB315" s="42">
        <v>1</v>
      </c>
      <c r="AC315" s="50">
        <v>1</v>
      </c>
      <c r="AD315" s="42"/>
      <c r="AE315" s="42"/>
      <c r="AF315" s="42"/>
      <c r="AG315" s="42">
        <f>SUM(J315*100+K315)</f>
        <v>218</v>
      </c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 t="s">
        <v>32</v>
      </c>
    </row>
    <row r="316" spans="1:47" s="44" customFormat="1" x14ac:dyDescent="0.5">
      <c r="A316" s="45"/>
      <c r="B316" s="66"/>
      <c r="C316" s="213" t="s">
        <v>1330</v>
      </c>
      <c r="D316" s="33" t="s">
        <v>13</v>
      </c>
      <c r="E316" s="32">
        <v>31566</v>
      </c>
      <c r="F316" s="32">
        <v>34</v>
      </c>
      <c r="G316" s="32">
        <v>58</v>
      </c>
      <c r="H316" s="32">
        <v>13</v>
      </c>
      <c r="I316" s="32" t="s">
        <v>25</v>
      </c>
      <c r="J316" s="32">
        <v>1</v>
      </c>
      <c r="K316" s="32">
        <v>92</v>
      </c>
      <c r="L316" s="32" t="s">
        <v>209</v>
      </c>
      <c r="M316" s="47" t="s">
        <v>27</v>
      </c>
      <c r="N316" s="48" t="s">
        <v>388</v>
      </c>
      <c r="O316" s="37" t="s">
        <v>79</v>
      </c>
      <c r="P316" s="38" t="s">
        <v>389</v>
      </c>
      <c r="Q316" s="39" t="s">
        <v>31</v>
      </c>
      <c r="R316" s="49">
        <v>1</v>
      </c>
      <c r="S316" s="49"/>
      <c r="T316" s="49">
        <v>1</v>
      </c>
      <c r="U316" s="215"/>
      <c r="V316" s="47" t="s">
        <v>27</v>
      </c>
      <c r="W316" s="48" t="s">
        <v>388</v>
      </c>
      <c r="X316" s="37" t="s">
        <v>79</v>
      </c>
      <c r="Y316" s="38" t="s">
        <v>389</v>
      </c>
      <c r="Z316" s="39" t="s">
        <v>31</v>
      </c>
      <c r="AA316" s="49">
        <v>1</v>
      </c>
      <c r="AB316" s="228">
        <v>1</v>
      </c>
      <c r="AC316" s="50">
        <v>1</v>
      </c>
      <c r="AD316" s="228"/>
      <c r="AE316" s="228"/>
      <c r="AF316" s="228"/>
      <c r="AG316" s="228">
        <f>SUM(J316*100+K316)</f>
        <v>192</v>
      </c>
      <c r="AH316" s="228"/>
      <c r="AI316" s="228"/>
      <c r="AJ316" s="228"/>
      <c r="AK316" s="228"/>
      <c r="AL316" s="228"/>
      <c r="AM316" s="228"/>
      <c r="AN316" s="228"/>
      <c r="AO316" s="228"/>
      <c r="AP316" s="228"/>
      <c r="AQ316" s="228"/>
      <c r="AR316" s="228"/>
      <c r="AS316" s="228"/>
      <c r="AT316" s="228" t="s">
        <v>32</v>
      </c>
    </row>
    <row r="317" spans="1:47" s="44" customFormat="1" x14ac:dyDescent="0.5">
      <c r="A317" s="45"/>
      <c r="B317" s="66"/>
      <c r="C317" s="213" t="s">
        <v>1331</v>
      </c>
      <c r="D317" s="33" t="s">
        <v>13</v>
      </c>
      <c r="E317" s="32">
        <v>5613</v>
      </c>
      <c r="F317" s="32">
        <v>59</v>
      </c>
      <c r="G317" s="32">
        <v>5859</v>
      </c>
      <c r="H317" s="32">
        <v>13</v>
      </c>
      <c r="I317" s="32" t="s">
        <v>25</v>
      </c>
      <c r="J317" s="32">
        <v>1</v>
      </c>
      <c r="K317" s="32">
        <v>17</v>
      </c>
      <c r="L317" s="32" t="s">
        <v>209</v>
      </c>
      <c r="M317" s="47" t="s">
        <v>27</v>
      </c>
      <c r="N317" s="48" t="s">
        <v>384</v>
      </c>
      <c r="O317" s="37" t="s">
        <v>79</v>
      </c>
      <c r="P317" s="38" t="s">
        <v>390</v>
      </c>
      <c r="Q317" s="39" t="s">
        <v>31</v>
      </c>
      <c r="R317" s="49">
        <v>1</v>
      </c>
      <c r="S317" s="49"/>
      <c r="T317" s="49">
        <v>1</v>
      </c>
      <c r="U317" s="215"/>
      <c r="V317" s="47" t="s">
        <v>27</v>
      </c>
      <c r="W317" s="48" t="s">
        <v>384</v>
      </c>
      <c r="X317" s="37" t="s">
        <v>79</v>
      </c>
      <c r="Y317" s="38" t="s">
        <v>390</v>
      </c>
      <c r="Z317" s="39" t="s">
        <v>31</v>
      </c>
      <c r="AA317" s="49">
        <v>1</v>
      </c>
      <c r="AB317" s="228">
        <v>1</v>
      </c>
      <c r="AC317" s="50">
        <v>1</v>
      </c>
      <c r="AD317" s="228"/>
      <c r="AE317" s="228"/>
      <c r="AF317" s="228"/>
      <c r="AG317" s="228">
        <f>SUM(J317*100+K317)</f>
        <v>117</v>
      </c>
      <c r="AH317" s="228"/>
      <c r="AI317" s="228"/>
      <c r="AJ317" s="228"/>
      <c r="AK317" s="228"/>
      <c r="AL317" s="228"/>
      <c r="AM317" s="228"/>
      <c r="AN317" s="228"/>
      <c r="AO317" s="228"/>
      <c r="AP317" s="228"/>
      <c r="AQ317" s="228"/>
      <c r="AR317" s="228"/>
      <c r="AS317" s="228"/>
      <c r="AT317" s="228" t="s">
        <v>32</v>
      </c>
    </row>
    <row r="318" spans="1:47" s="44" customFormat="1" x14ac:dyDescent="0.5">
      <c r="A318" s="45"/>
      <c r="B318" s="66"/>
      <c r="C318" s="250" t="s">
        <v>1332</v>
      </c>
      <c r="D318" s="71" t="s">
        <v>13</v>
      </c>
      <c r="E318" s="45">
        <v>31567</v>
      </c>
      <c r="F318" s="45">
        <v>35</v>
      </c>
      <c r="G318" s="45">
        <v>59</v>
      </c>
      <c r="H318" s="45">
        <v>13</v>
      </c>
      <c r="I318" s="45" t="s">
        <v>25</v>
      </c>
      <c r="J318" s="45">
        <v>1</v>
      </c>
      <c r="K318" s="45">
        <v>50</v>
      </c>
      <c r="L318" s="45" t="s">
        <v>209</v>
      </c>
      <c r="M318" s="98" t="s">
        <v>27</v>
      </c>
      <c r="N318" s="98" t="s">
        <v>391</v>
      </c>
      <c r="O318" s="99" t="s">
        <v>262</v>
      </c>
      <c r="P318" s="100" t="s">
        <v>392</v>
      </c>
      <c r="Q318" s="100" t="s">
        <v>31</v>
      </c>
      <c r="R318" s="49">
        <v>1</v>
      </c>
      <c r="S318" s="49"/>
      <c r="T318" s="49">
        <v>1</v>
      </c>
      <c r="U318" s="49"/>
      <c r="V318" s="99" t="s">
        <v>77</v>
      </c>
      <c r="W318" s="99" t="s">
        <v>393</v>
      </c>
      <c r="X318" s="99" t="s">
        <v>79</v>
      </c>
      <c r="Y318" s="100" t="s">
        <v>394</v>
      </c>
      <c r="Z318" s="100" t="s">
        <v>31</v>
      </c>
      <c r="AA318" s="75">
        <v>1</v>
      </c>
      <c r="AB318" s="75">
        <v>1</v>
      </c>
      <c r="AC318" s="50">
        <v>1</v>
      </c>
      <c r="AD318" s="75"/>
      <c r="AE318" s="75"/>
      <c r="AF318" s="75"/>
      <c r="AG318" s="75">
        <f>SUM(J318*100+K318)</f>
        <v>150</v>
      </c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 t="s">
        <v>32</v>
      </c>
    </row>
    <row r="319" spans="1:47" s="44" customFormat="1" ht="27.75" x14ac:dyDescent="0.65">
      <c r="A319" s="45"/>
      <c r="B319" s="66"/>
      <c r="C319" s="10"/>
      <c r="D319" s="10"/>
      <c r="E319" s="108"/>
      <c r="F319" s="108"/>
      <c r="G319" s="108"/>
      <c r="H319" s="108"/>
      <c r="I319" s="9"/>
      <c r="J319" s="9"/>
      <c r="K319" s="9"/>
      <c r="L319" s="9"/>
      <c r="M319" s="16"/>
      <c r="N319" s="16"/>
      <c r="O319" s="11"/>
      <c r="P319" s="12"/>
      <c r="Q319" s="12"/>
      <c r="R319" s="13"/>
      <c r="S319" s="13"/>
      <c r="T319" s="13"/>
      <c r="U319" s="13"/>
      <c r="V319" s="16"/>
      <c r="W319" s="16"/>
      <c r="X319" s="11"/>
      <c r="Y319" s="12"/>
      <c r="Z319" s="12"/>
      <c r="AA319" s="13"/>
      <c r="AB319" s="14"/>
      <c r="AC319" s="15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274" t="s">
        <v>1102</v>
      </c>
      <c r="AT319" s="274"/>
      <c r="AU319" s="274"/>
    </row>
    <row r="320" spans="1:47" s="44" customFormat="1" ht="27.75" x14ac:dyDescent="0.65">
      <c r="A320" s="45"/>
      <c r="B320" s="66"/>
      <c r="C320" s="275" t="s">
        <v>1294</v>
      </c>
      <c r="D320" s="275"/>
      <c r="E320" s="275"/>
      <c r="F320" s="275"/>
      <c r="G320" s="275"/>
      <c r="H320" s="275"/>
      <c r="I320" s="275"/>
      <c r="J320" s="275"/>
      <c r="K320" s="275"/>
      <c r="L320" s="275"/>
      <c r="M320" s="275"/>
      <c r="N320" s="275"/>
      <c r="O320" s="275"/>
      <c r="P320" s="275"/>
      <c r="Q320" s="275"/>
      <c r="R320" s="275"/>
      <c r="S320" s="275"/>
      <c r="T320" s="275"/>
      <c r="U320" s="275"/>
      <c r="V320" s="275"/>
      <c r="W320" s="275"/>
      <c r="X320" s="275"/>
      <c r="Y320" s="275"/>
      <c r="Z320" s="275"/>
      <c r="AA320" s="275"/>
      <c r="AB320" s="275"/>
      <c r="AC320" s="275"/>
      <c r="AD320" s="275"/>
      <c r="AE320" s="275"/>
      <c r="AF320" s="275"/>
      <c r="AG320" s="275"/>
      <c r="AH320" s="275"/>
      <c r="AI320" s="275"/>
      <c r="AJ320" s="275"/>
      <c r="AK320" s="275"/>
      <c r="AL320" s="275"/>
      <c r="AM320" s="275"/>
      <c r="AN320" s="275"/>
      <c r="AO320" s="275"/>
      <c r="AP320" s="275"/>
      <c r="AQ320" s="275"/>
      <c r="AR320" s="275"/>
      <c r="AS320" s="275"/>
      <c r="AT320" s="275"/>
      <c r="AU320" s="107"/>
    </row>
    <row r="321" spans="1:49" s="44" customFormat="1" ht="27.75" x14ac:dyDescent="0.5">
      <c r="A321" s="45"/>
      <c r="B321" s="66"/>
      <c r="C321" s="276" t="s">
        <v>1069</v>
      </c>
      <c r="D321" s="276"/>
      <c r="E321" s="276"/>
      <c r="F321" s="276"/>
      <c r="G321" s="276"/>
      <c r="H321" s="276"/>
      <c r="I321" s="276"/>
      <c r="J321" s="276"/>
      <c r="K321" s="276"/>
      <c r="L321" s="276"/>
      <c r="M321" s="276"/>
      <c r="N321" s="276"/>
      <c r="O321" s="276"/>
      <c r="P321" s="276"/>
      <c r="Q321" s="276"/>
      <c r="R321" s="276"/>
      <c r="S321" s="276"/>
      <c r="T321" s="276"/>
      <c r="U321" s="276"/>
      <c r="V321" s="276"/>
      <c r="W321" s="276"/>
      <c r="X321" s="276"/>
      <c r="Y321" s="276"/>
      <c r="Z321" s="276"/>
      <c r="AA321" s="276"/>
      <c r="AB321" s="276"/>
      <c r="AC321" s="276"/>
      <c r="AD321" s="276"/>
      <c r="AE321" s="276"/>
      <c r="AF321" s="276"/>
      <c r="AG321" s="276"/>
      <c r="AH321" s="276"/>
      <c r="AI321" s="276"/>
      <c r="AJ321" s="276"/>
      <c r="AK321" s="276"/>
      <c r="AL321" s="276"/>
      <c r="AM321" s="276"/>
      <c r="AN321" s="276"/>
      <c r="AO321" s="276"/>
      <c r="AP321" s="276"/>
      <c r="AQ321" s="276"/>
      <c r="AR321" s="276"/>
      <c r="AS321" s="276"/>
      <c r="AT321" s="276"/>
      <c r="AU321" s="276"/>
    </row>
    <row r="322" spans="1:49" s="44" customFormat="1" ht="27.75" x14ac:dyDescent="0.65">
      <c r="A322" s="45"/>
      <c r="B322" s="66"/>
      <c r="C322" s="275" t="s">
        <v>1070</v>
      </c>
      <c r="D322" s="275"/>
      <c r="E322" s="275"/>
      <c r="F322" s="275"/>
      <c r="G322" s="275"/>
      <c r="H322" s="275"/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  <c r="S322" s="275"/>
      <c r="T322" s="275"/>
      <c r="U322" s="275"/>
      <c r="V322" s="275"/>
      <c r="W322" s="275"/>
      <c r="X322" s="275"/>
      <c r="Y322" s="275"/>
      <c r="Z322" s="275"/>
      <c r="AA322" s="275"/>
      <c r="AB322" s="275"/>
      <c r="AC322" s="275"/>
      <c r="AD322" s="275"/>
      <c r="AE322" s="275"/>
      <c r="AF322" s="275"/>
      <c r="AG322" s="275"/>
      <c r="AH322" s="275"/>
      <c r="AI322" s="275"/>
      <c r="AJ322" s="275"/>
      <c r="AK322" s="275"/>
      <c r="AL322" s="275"/>
      <c r="AM322" s="275"/>
      <c r="AN322" s="275"/>
      <c r="AO322" s="275"/>
      <c r="AP322" s="275"/>
      <c r="AQ322" s="275"/>
      <c r="AR322" s="275"/>
      <c r="AS322" s="275"/>
      <c r="AT322" s="275"/>
      <c r="AU322" s="275"/>
    </row>
    <row r="323" spans="1:49" s="44" customFormat="1" x14ac:dyDescent="0.5">
      <c r="A323" s="45"/>
      <c r="B323" s="33"/>
      <c r="C323" s="271" t="s">
        <v>1089</v>
      </c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  <c r="AA323" s="272"/>
      <c r="AB323" s="272"/>
      <c r="AC323" s="272"/>
      <c r="AD323" s="272"/>
      <c r="AE323" s="272"/>
      <c r="AF323" s="272"/>
      <c r="AG323" s="272"/>
      <c r="AH323" s="272"/>
      <c r="AI323" s="272"/>
      <c r="AJ323" s="273"/>
      <c r="AK323" s="264" t="s">
        <v>1101</v>
      </c>
      <c r="AL323" s="264"/>
      <c r="AM323" s="264"/>
      <c r="AN323" s="264"/>
      <c r="AO323" s="264"/>
      <c r="AP323" s="264"/>
      <c r="AQ323" s="264"/>
      <c r="AR323" s="264"/>
      <c r="AS323" s="264"/>
      <c r="AT323" s="264"/>
      <c r="AU323" s="111"/>
    </row>
    <row r="324" spans="1:49" s="44" customFormat="1" x14ac:dyDescent="0.5">
      <c r="A324" s="45"/>
      <c r="B324" s="33"/>
      <c r="C324" s="17"/>
      <c r="D324" s="92"/>
      <c r="E324" s="96" t="s">
        <v>1073</v>
      </c>
      <c r="F324" s="277" t="s">
        <v>0</v>
      </c>
      <c r="G324" s="289" t="s">
        <v>1</v>
      </c>
      <c r="H324" s="86"/>
      <c r="I324" s="292" t="s">
        <v>18</v>
      </c>
      <c r="J324" s="292"/>
      <c r="K324" s="293"/>
      <c r="L324" s="277" t="s">
        <v>2</v>
      </c>
      <c r="M324" s="279" t="s">
        <v>5</v>
      </c>
      <c r="N324" s="280"/>
      <c r="O324" s="281"/>
      <c r="P324" s="285" t="s">
        <v>3</v>
      </c>
      <c r="Q324" s="286"/>
      <c r="R324" s="265" t="s">
        <v>4</v>
      </c>
      <c r="S324" s="266"/>
      <c r="T324" s="266"/>
      <c r="U324" s="267"/>
      <c r="V324" s="279" t="s">
        <v>5</v>
      </c>
      <c r="W324" s="280"/>
      <c r="X324" s="281"/>
      <c r="Y324" s="279" t="s">
        <v>6</v>
      </c>
      <c r="Z324" s="281"/>
      <c r="AA324" s="83" t="s">
        <v>7</v>
      </c>
      <c r="AB324" s="261" t="s">
        <v>8</v>
      </c>
      <c r="AC324" s="18" t="s">
        <v>9</v>
      </c>
      <c r="AD324" s="261" t="s">
        <v>10</v>
      </c>
      <c r="AE324" s="261" t="s">
        <v>11</v>
      </c>
      <c r="AF324" s="265" t="s">
        <v>1088</v>
      </c>
      <c r="AG324" s="266"/>
      <c r="AH324" s="266"/>
      <c r="AI324" s="266"/>
      <c r="AJ324" s="267"/>
      <c r="AK324" s="268" t="s">
        <v>1071</v>
      </c>
      <c r="AL324" s="92"/>
      <c r="AM324" s="92"/>
      <c r="AN324" s="64"/>
      <c r="AO324" s="279" t="s">
        <v>1088</v>
      </c>
      <c r="AP324" s="266"/>
      <c r="AQ324" s="266"/>
      <c r="AR324" s="266"/>
      <c r="AS324" s="267"/>
      <c r="AT324" s="261" t="s">
        <v>1100</v>
      </c>
      <c r="AU324" s="111"/>
    </row>
    <row r="325" spans="1:49" s="44" customFormat="1" x14ac:dyDescent="0.5">
      <c r="A325" s="45"/>
      <c r="B325" s="33"/>
      <c r="C325" s="20"/>
      <c r="D325" s="21" t="s">
        <v>1072</v>
      </c>
      <c r="E325" s="97" t="s">
        <v>1074</v>
      </c>
      <c r="F325" s="278"/>
      <c r="G325" s="290"/>
      <c r="H325" s="87" t="s">
        <v>1075</v>
      </c>
      <c r="I325" s="22"/>
      <c r="J325" s="22"/>
      <c r="K325" s="23"/>
      <c r="L325" s="278"/>
      <c r="M325" s="282"/>
      <c r="N325" s="283"/>
      <c r="O325" s="284"/>
      <c r="P325" s="287"/>
      <c r="Q325" s="288"/>
      <c r="R325" s="81"/>
      <c r="S325" s="82"/>
      <c r="T325" s="82"/>
      <c r="U325" s="82"/>
      <c r="V325" s="282"/>
      <c r="W325" s="283"/>
      <c r="X325" s="284"/>
      <c r="Y325" s="282"/>
      <c r="Z325" s="284"/>
      <c r="AA325" s="84"/>
      <c r="AB325" s="262"/>
      <c r="AC325" s="18"/>
      <c r="AD325" s="262"/>
      <c r="AE325" s="262"/>
      <c r="AF325" s="83"/>
      <c r="AG325" s="261" t="s">
        <v>1079</v>
      </c>
      <c r="AH325" s="261" t="s">
        <v>1080</v>
      </c>
      <c r="AI325" s="89"/>
      <c r="AJ325" s="83" t="s">
        <v>1086</v>
      </c>
      <c r="AK325" s="269"/>
      <c r="AL325" s="93"/>
      <c r="AM325" s="93" t="s">
        <v>1072</v>
      </c>
      <c r="AN325" s="26" t="s">
        <v>1094</v>
      </c>
      <c r="AO325" s="83"/>
      <c r="AP325" s="281" t="s">
        <v>1079</v>
      </c>
      <c r="AQ325" s="261" t="s">
        <v>1080</v>
      </c>
      <c r="AR325" s="89"/>
      <c r="AS325" s="83" t="s">
        <v>1097</v>
      </c>
      <c r="AT325" s="262"/>
      <c r="AU325" s="111"/>
    </row>
    <row r="326" spans="1:49" s="44" customFormat="1" x14ac:dyDescent="0.5">
      <c r="A326" s="45"/>
      <c r="B326" s="33"/>
      <c r="C326" s="20" t="s">
        <v>1071</v>
      </c>
      <c r="D326" s="93" t="s">
        <v>22</v>
      </c>
      <c r="E326" s="97" t="s">
        <v>861</v>
      </c>
      <c r="F326" s="278"/>
      <c r="G326" s="290"/>
      <c r="H326" s="24" t="s">
        <v>1076</v>
      </c>
      <c r="I326" s="97" t="s">
        <v>19</v>
      </c>
      <c r="J326" s="86" t="s">
        <v>20</v>
      </c>
      <c r="K326" s="91" t="s">
        <v>21</v>
      </c>
      <c r="L326" s="278"/>
      <c r="M326" s="282"/>
      <c r="N326" s="283"/>
      <c r="O326" s="284"/>
      <c r="P326" s="287"/>
      <c r="Q326" s="288"/>
      <c r="R326" s="83" t="s">
        <v>13</v>
      </c>
      <c r="S326" s="83" t="s">
        <v>14</v>
      </c>
      <c r="T326" s="83" t="s">
        <v>17</v>
      </c>
      <c r="U326" s="88" t="s">
        <v>15</v>
      </c>
      <c r="V326" s="282"/>
      <c r="W326" s="283"/>
      <c r="X326" s="284"/>
      <c r="Y326" s="282"/>
      <c r="Z326" s="284"/>
      <c r="AA326" s="84" t="s">
        <v>22</v>
      </c>
      <c r="AB326" s="262"/>
      <c r="AC326" s="25" t="s">
        <v>16</v>
      </c>
      <c r="AD326" s="262"/>
      <c r="AE326" s="262"/>
      <c r="AF326" s="84" t="s">
        <v>1078</v>
      </c>
      <c r="AG326" s="262"/>
      <c r="AH326" s="262"/>
      <c r="AI326" s="89" t="s">
        <v>1081</v>
      </c>
      <c r="AJ326" s="84" t="s">
        <v>1085</v>
      </c>
      <c r="AK326" s="269"/>
      <c r="AL326" s="93" t="s">
        <v>1090</v>
      </c>
      <c r="AM326" s="93" t="s">
        <v>1091</v>
      </c>
      <c r="AN326" s="26" t="s">
        <v>1095</v>
      </c>
      <c r="AO326" s="84" t="s">
        <v>1078</v>
      </c>
      <c r="AP326" s="284"/>
      <c r="AQ326" s="262"/>
      <c r="AR326" s="89" t="s">
        <v>1081</v>
      </c>
      <c r="AS326" s="84" t="s">
        <v>1098</v>
      </c>
      <c r="AT326" s="262"/>
      <c r="AU326" s="111"/>
    </row>
    <row r="327" spans="1:49" s="44" customFormat="1" x14ac:dyDescent="0.5">
      <c r="A327" s="45"/>
      <c r="B327" s="33"/>
      <c r="C327" s="20"/>
      <c r="D327" s="93"/>
      <c r="E327" s="97"/>
      <c r="F327" s="87"/>
      <c r="G327" s="97"/>
      <c r="H327" s="87" t="s">
        <v>1077</v>
      </c>
      <c r="I327" s="97"/>
      <c r="J327" s="87"/>
      <c r="K327" s="97"/>
      <c r="L327" s="97"/>
      <c r="M327" s="89"/>
      <c r="N327" s="89"/>
      <c r="O327" s="89"/>
      <c r="P327" s="97"/>
      <c r="Q327" s="97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27"/>
      <c r="AD327" s="89"/>
      <c r="AE327" s="89"/>
      <c r="AF327" s="84" t="s">
        <v>1082</v>
      </c>
      <c r="AG327" s="262"/>
      <c r="AH327" s="262"/>
      <c r="AI327" s="89" t="s">
        <v>1084</v>
      </c>
      <c r="AJ327" s="84" t="s">
        <v>1087</v>
      </c>
      <c r="AK327" s="269"/>
      <c r="AL327" s="93"/>
      <c r="AM327" s="93" t="s">
        <v>1092</v>
      </c>
      <c r="AN327" s="26" t="s">
        <v>1096</v>
      </c>
      <c r="AO327" s="84" t="s">
        <v>1082</v>
      </c>
      <c r="AP327" s="284"/>
      <c r="AQ327" s="262"/>
      <c r="AR327" s="89" t="s">
        <v>1084</v>
      </c>
      <c r="AS327" s="84" t="s">
        <v>1091</v>
      </c>
      <c r="AT327" s="262"/>
      <c r="AU327" s="111"/>
    </row>
    <row r="328" spans="1:49" s="44" customFormat="1" x14ac:dyDescent="0.5">
      <c r="A328" s="45"/>
      <c r="B328" s="33"/>
      <c r="C328" s="28"/>
      <c r="D328" s="94"/>
      <c r="E328" s="22"/>
      <c r="F328" s="29"/>
      <c r="G328" s="22"/>
      <c r="H328" s="29"/>
      <c r="I328" s="22"/>
      <c r="J328" s="29"/>
      <c r="K328" s="22"/>
      <c r="L328" s="22"/>
      <c r="M328" s="30"/>
      <c r="N328" s="30"/>
      <c r="O328" s="30"/>
      <c r="P328" s="22"/>
      <c r="Q328" s="22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1"/>
      <c r="AD328" s="30"/>
      <c r="AE328" s="30"/>
      <c r="AF328" s="85" t="s">
        <v>1083</v>
      </c>
      <c r="AG328" s="263"/>
      <c r="AH328" s="263"/>
      <c r="AI328" s="30" t="s">
        <v>1085</v>
      </c>
      <c r="AJ328" s="85" t="s">
        <v>1072</v>
      </c>
      <c r="AK328" s="270"/>
      <c r="AL328" s="94"/>
      <c r="AM328" s="94" t="s">
        <v>1093</v>
      </c>
      <c r="AN328" s="65"/>
      <c r="AO328" s="85" t="s">
        <v>1083</v>
      </c>
      <c r="AP328" s="296"/>
      <c r="AQ328" s="263"/>
      <c r="AR328" s="30" t="s">
        <v>1085</v>
      </c>
      <c r="AS328" s="85" t="s">
        <v>1099</v>
      </c>
      <c r="AT328" s="263"/>
      <c r="AU328" s="111"/>
      <c r="AV328" s="70"/>
      <c r="AW328" s="70"/>
    </row>
    <row r="329" spans="1:49" s="44" customFormat="1" x14ac:dyDescent="0.5">
      <c r="A329" s="45"/>
      <c r="B329" s="66"/>
      <c r="C329" s="33" t="s">
        <v>1333</v>
      </c>
      <c r="D329" s="33" t="s">
        <v>13</v>
      </c>
      <c r="E329" s="32">
        <v>8002</v>
      </c>
      <c r="F329" s="32">
        <v>63</v>
      </c>
      <c r="G329" s="32">
        <v>6686</v>
      </c>
      <c r="H329" s="32">
        <v>13</v>
      </c>
      <c r="I329" s="32" t="s">
        <v>25</v>
      </c>
      <c r="J329" s="32">
        <v>2</v>
      </c>
      <c r="K329" s="32">
        <v>48.7</v>
      </c>
      <c r="L329" s="32" t="s">
        <v>209</v>
      </c>
      <c r="M329" s="47" t="s">
        <v>105</v>
      </c>
      <c r="N329" s="48" t="s">
        <v>395</v>
      </c>
      <c r="O329" s="37" t="s">
        <v>79</v>
      </c>
      <c r="P329" s="38" t="s">
        <v>396</v>
      </c>
      <c r="Q329" s="39" t="s">
        <v>31</v>
      </c>
      <c r="R329" s="49">
        <v>1</v>
      </c>
      <c r="S329" s="49"/>
      <c r="T329" s="49">
        <v>1</v>
      </c>
      <c r="U329" s="95"/>
      <c r="V329" s="47" t="s">
        <v>105</v>
      </c>
      <c r="W329" s="48" t="s">
        <v>395</v>
      </c>
      <c r="X329" s="37" t="s">
        <v>79</v>
      </c>
      <c r="Y329" s="38" t="s">
        <v>396</v>
      </c>
      <c r="Z329" s="39" t="s">
        <v>31</v>
      </c>
      <c r="AA329" s="49">
        <v>1</v>
      </c>
      <c r="AB329" s="42">
        <v>1</v>
      </c>
      <c r="AC329" s="50">
        <v>3</v>
      </c>
      <c r="AD329" s="42"/>
      <c r="AE329" s="42"/>
      <c r="AF329" s="42"/>
      <c r="AG329" s="42"/>
      <c r="AH329" s="42"/>
      <c r="AI329" s="42"/>
      <c r="AJ329" s="42">
        <f>SUM(J329*100+K329)</f>
        <v>248.7</v>
      </c>
      <c r="AK329" s="42"/>
      <c r="AL329" s="42"/>
      <c r="AM329" s="42"/>
      <c r="AN329" s="42"/>
      <c r="AO329" s="42"/>
      <c r="AP329" s="42"/>
      <c r="AQ329" s="42"/>
      <c r="AR329" s="42"/>
      <c r="AS329" s="42"/>
      <c r="AT329" s="42" t="s">
        <v>103</v>
      </c>
    </row>
    <row r="330" spans="1:49" s="44" customFormat="1" x14ac:dyDescent="0.5">
      <c r="A330" s="45"/>
      <c r="B330" s="66"/>
      <c r="C330" s="33" t="s">
        <v>1334</v>
      </c>
      <c r="D330" s="33" t="s">
        <v>13</v>
      </c>
      <c r="E330" s="32">
        <v>31568</v>
      </c>
      <c r="F330" s="32">
        <v>36</v>
      </c>
      <c r="G330" s="32">
        <v>60</v>
      </c>
      <c r="H330" s="32">
        <v>13</v>
      </c>
      <c r="I330" s="32" t="s">
        <v>25</v>
      </c>
      <c r="J330" s="32">
        <v>1</v>
      </c>
      <c r="K330" s="32">
        <v>58</v>
      </c>
      <c r="L330" s="32" t="s">
        <v>209</v>
      </c>
      <c r="M330" s="47" t="s">
        <v>27</v>
      </c>
      <c r="N330" s="48" t="s">
        <v>388</v>
      </c>
      <c r="O330" s="37" t="s">
        <v>79</v>
      </c>
      <c r="P330" s="38" t="s">
        <v>389</v>
      </c>
      <c r="Q330" s="39" t="s">
        <v>31</v>
      </c>
      <c r="R330" s="49">
        <v>1</v>
      </c>
      <c r="S330" s="49"/>
      <c r="T330" s="49">
        <v>1</v>
      </c>
      <c r="U330" s="95"/>
      <c r="V330" s="47" t="s">
        <v>27</v>
      </c>
      <c r="W330" s="48" t="s">
        <v>388</v>
      </c>
      <c r="X330" s="37" t="s">
        <v>79</v>
      </c>
      <c r="Y330" s="38" t="s">
        <v>389</v>
      </c>
      <c r="Z330" s="39" t="s">
        <v>31</v>
      </c>
      <c r="AA330" s="49">
        <v>1</v>
      </c>
      <c r="AB330" s="42">
        <v>1</v>
      </c>
      <c r="AC330" s="50">
        <v>1</v>
      </c>
      <c r="AD330" s="42"/>
      <c r="AE330" s="42"/>
      <c r="AF330" s="42"/>
      <c r="AG330" s="42"/>
      <c r="AH330" s="42">
        <f>SUM(J330*100+K330)</f>
        <v>158</v>
      </c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 t="s">
        <v>150</v>
      </c>
    </row>
    <row r="331" spans="1:49" s="44" customFormat="1" x14ac:dyDescent="0.5">
      <c r="A331" s="45"/>
      <c r="B331" s="66"/>
      <c r="C331" s="33" t="s">
        <v>1335</v>
      </c>
      <c r="D331" s="33" t="s">
        <v>13</v>
      </c>
      <c r="E331" s="32">
        <v>31569</v>
      </c>
      <c r="F331" s="32">
        <v>37</v>
      </c>
      <c r="G331" s="32">
        <v>61</v>
      </c>
      <c r="H331" s="32">
        <v>13</v>
      </c>
      <c r="I331" s="32" t="s">
        <v>25</v>
      </c>
      <c r="J331" s="32">
        <v>1</v>
      </c>
      <c r="K331" s="32">
        <v>50</v>
      </c>
      <c r="L331" s="32" t="s">
        <v>209</v>
      </c>
      <c r="M331" s="47" t="s">
        <v>27</v>
      </c>
      <c r="N331" s="48" t="s">
        <v>391</v>
      </c>
      <c r="O331" s="37" t="s">
        <v>262</v>
      </c>
      <c r="P331" s="38" t="s">
        <v>392</v>
      </c>
      <c r="Q331" s="39" t="s">
        <v>31</v>
      </c>
      <c r="R331" s="49">
        <v>1</v>
      </c>
      <c r="S331" s="49"/>
      <c r="T331" s="49">
        <v>1</v>
      </c>
      <c r="U331" s="95"/>
      <c r="V331" s="53" t="s">
        <v>77</v>
      </c>
      <c r="W331" s="54" t="s">
        <v>399</v>
      </c>
      <c r="X331" s="37" t="s">
        <v>397</v>
      </c>
      <c r="Y331" s="38" t="s">
        <v>392</v>
      </c>
      <c r="Z331" s="39" t="s">
        <v>31</v>
      </c>
      <c r="AA331" s="49">
        <v>1</v>
      </c>
      <c r="AB331" s="42">
        <v>1</v>
      </c>
      <c r="AC331" s="50">
        <v>1</v>
      </c>
      <c r="AD331" s="42"/>
      <c r="AE331" s="42"/>
      <c r="AF331" s="42"/>
      <c r="AG331" s="42"/>
      <c r="AH331" s="42">
        <f>SUM(J331*100+K331)</f>
        <v>150</v>
      </c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 t="s">
        <v>398</v>
      </c>
    </row>
    <row r="332" spans="1:49" s="44" customFormat="1" x14ac:dyDescent="0.5">
      <c r="A332" s="45"/>
      <c r="B332" s="66"/>
      <c r="C332" s="33" t="s">
        <v>1336</v>
      </c>
      <c r="D332" s="33" t="s">
        <v>13</v>
      </c>
      <c r="E332" s="46">
        <v>31570</v>
      </c>
      <c r="F332" s="46">
        <v>38</v>
      </c>
      <c r="G332" s="46">
        <v>62</v>
      </c>
      <c r="H332" s="34">
        <v>13</v>
      </c>
      <c r="I332" s="32" t="s">
        <v>25</v>
      </c>
      <c r="J332" s="32">
        <v>1</v>
      </c>
      <c r="K332" s="32">
        <v>3.3</v>
      </c>
      <c r="L332" s="32" t="s">
        <v>209</v>
      </c>
      <c r="M332" s="47" t="s">
        <v>27</v>
      </c>
      <c r="N332" s="48" t="s">
        <v>391</v>
      </c>
      <c r="O332" s="37" t="s">
        <v>262</v>
      </c>
      <c r="P332" s="38" t="s">
        <v>392</v>
      </c>
      <c r="Q332" s="39" t="s">
        <v>31</v>
      </c>
      <c r="R332" s="49">
        <v>1</v>
      </c>
      <c r="S332" s="49"/>
      <c r="T332" s="49">
        <v>1</v>
      </c>
      <c r="U332" s="95"/>
      <c r="V332" s="47" t="s">
        <v>27</v>
      </c>
      <c r="W332" s="48" t="s">
        <v>391</v>
      </c>
      <c r="X332" s="37" t="s">
        <v>262</v>
      </c>
      <c r="Y332" s="38" t="s">
        <v>392</v>
      </c>
      <c r="Z332" s="39" t="s">
        <v>31</v>
      </c>
      <c r="AA332" s="49">
        <v>1</v>
      </c>
      <c r="AB332" s="42"/>
      <c r="AC332" s="50"/>
      <c r="AD332" s="42"/>
      <c r="AE332" s="42"/>
      <c r="AF332" s="42"/>
      <c r="AG332" s="42"/>
      <c r="AH332" s="42"/>
      <c r="AI332" s="42">
        <f>SUM(J332*100+K332)</f>
        <v>103.3</v>
      </c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 t="s">
        <v>538</v>
      </c>
    </row>
    <row r="333" spans="1:49" s="44" customFormat="1" x14ac:dyDescent="0.5">
      <c r="A333" s="45"/>
      <c r="B333" s="66"/>
      <c r="C333" s="33" t="s">
        <v>1337</v>
      </c>
      <c r="D333" s="33" t="s">
        <v>13</v>
      </c>
      <c r="E333" s="32">
        <v>10349</v>
      </c>
      <c r="F333" s="32">
        <v>64</v>
      </c>
      <c r="G333" s="32">
        <v>8822</v>
      </c>
      <c r="H333" s="32">
        <v>13</v>
      </c>
      <c r="I333" s="32" t="s">
        <v>25</v>
      </c>
      <c r="J333" s="32" t="s">
        <v>25</v>
      </c>
      <c r="K333" s="32">
        <v>54.5</v>
      </c>
      <c r="L333" s="32" t="s">
        <v>209</v>
      </c>
      <c r="M333" s="47" t="s">
        <v>27</v>
      </c>
      <c r="N333" s="48" t="s">
        <v>391</v>
      </c>
      <c r="O333" s="37" t="s">
        <v>262</v>
      </c>
      <c r="P333" s="38" t="s">
        <v>392</v>
      </c>
      <c r="Q333" s="39" t="s">
        <v>31</v>
      </c>
      <c r="R333" s="49">
        <v>1</v>
      </c>
      <c r="S333" s="49"/>
      <c r="T333" s="49">
        <v>1</v>
      </c>
      <c r="U333" s="95"/>
      <c r="V333" s="53" t="s">
        <v>77</v>
      </c>
      <c r="W333" s="54" t="s">
        <v>399</v>
      </c>
      <c r="X333" s="37" t="s">
        <v>397</v>
      </c>
      <c r="Y333" s="38" t="s">
        <v>392</v>
      </c>
      <c r="Z333" s="39" t="s">
        <v>31</v>
      </c>
      <c r="AA333" s="49">
        <v>1</v>
      </c>
      <c r="AB333" s="42">
        <v>1</v>
      </c>
      <c r="AC333" s="50">
        <v>1</v>
      </c>
      <c r="AD333" s="42"/>
      <c r="AE333" s="42"/>
      <c r="AF333" s="42"/>
      <c r="AG333" s="42">
        <f>SUM(K333)</f>
        <v>54.5</v>
      </c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 t="s">
        <v>32</v>
      </c>
    </row>
    <row r="334" spans="1:49" s="44" customFormat="1" x14ac:dyDescent="0.5">
      <c r="A334" s="45"/>
      <c r="B334" s="66"/>
      <c r="C334" s="33" t="s">
        <v>1338</v>
      </c>
      <c r="D334" s="33" t="s">
        <v>13</v>
      </c>
      <c r="E334" s="46">
        <v>57615</v>
      </c>
      <c r="F334" s="46">
        <v>859</v>
      </c>
      <c r="G334" s="46">
        <v>793</v>
      </c>
      <c r="H334" s="34">
        <v>13</v>
      </c>
      <c r="I334" s="32">
        <v>12</v>
      </c>
      <c r="J334" s="32">
        <v>1</v>
      </c>
      <c r="K334" s="32">
        <v>57.9</v>
      </c>
      <c r="L334" s="32" t="s">
        <v>278</v>
      </c>
      <c r="M334" s="47" t="s">
        <v>77</v>
      </c>
      <c r="N334" s="48" t="s">
        <v>282</v>
      </c>
      <c r="O334" s="37" t="s">
        <v>283</v>
      </c>
      <c r="P334" s="38" t="s">
        <v>284</v>
      </c>
      <c r="Q334" s="39" t="s">
        <v>31</v>
      </c>
      <c r="R334" s="49">
        <v>1</v>
      </c>
      <c r="S334" s="49"/>
      <c r="T334" s="49">
        <v>1</v>
      </c>
      <c r="U334" s="95"/>
      <c r="V334" s="47" t="s">
        <v>77</v>
      </c>
      <c r="W334" s="48" t="s">
        <v>282</v>
      </c>
      <c r="X334" s="37" t="s">
        <v>283</v>
      </c>
      <c r="Y334" s="38" t="s">
        <v>284</v>
      </c>
      <c r="Z334" s="39" t="s">
        <v>31</v>
      </c>
      <c r="AA334" s="49">
        <v>1</v>
      </c>
      <c r="AB334" s="42"/>
      <c r="AC334" s="50"/>
      <c r="AD334" s="42"/>
      <c r="AE334" s="42"/>
      <c r="AF334" s="42">
        <f>SUM(I334*400+J334*100+K334)</f>
        <v>4957.8999999999996</v>
      </c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 t="s">
        <v>565</v>
      </c>
    </row>
    <row r="335" spans="1:49" s="44" customFormat="1" x14ac:dyDescent="0.5">
      <c r="A335" s="45"/>
      <c r="B335" s="66"/>
      <c r="C335" s="33" t="s">
        <v>1339</v>
      </c>
      <c r="D335" s="33" t="s">
        <v>13</v>
      </c>
      <c r="E335" s="32">
        <v>11149</v>
      </c>
      <c r="F335" s="32">
        <v>112</v>
      </c>
      <c r="G335" s="32">
        <v>8889</v>
      </c>
      <c r="H335" s="32">
        <v>4</v>
      </c>
      <c r="I335" s="32">
        <v>2</v>
      </c>
      <c r="J335" s="32" t="s">
        <v>25</v>
      </c>
      <c r="K335" s="32" t="s">
        <v>25</v>
      </c>
      <c r="L335" s="32" t="s">
        <v>278</v>
      </c>
      <c r="M335" s="47" t="s">
        <v>27</v>
      </c>
      <c r="N335" s="48" t="s">
        <v>400</v>
      </c>
      <c r="O335" s="37" t="s">
        <v>401</v>
      </c>
      <c r="P335" s="38" t="s">
        <v>402</v>
      </c>
      <c r="Q335" s="39" t="s">
        <v>31</v>
      </c>
      <c r="R335" s="49">
        <v>1</v>
      </c>
      <c r="S335" s="49"/>
      <c r="T335" s="49">
        <v>1</v>
      </c>
      <c r="U335" s="95"/>
      <c r="V335" s="47" t="s">
        <v>27</v>
      </c>
      <c r="W335" s="48" t="s">
        <v>400</v>
      </c>
      <c r="X335" s="37" t="s">
        <v>401</v>
      </c>
      <c r="Y335" s="38" t="s">
        <v>402</v>
      </c>
      <c r="Z335" s="39" t="s">
        <v>31</v>
      </c>
      <c r="AA335" s="49">
        <v>1</v>
      </c>
      <c r="AB335" s="42">
        <v>1</v>
      </c>
      <c r="AC335" s="50">
        <v>1</v>
      </c>
      <c r="AD335" s="42"/>
      <c r="AE335" s="42"/>
      <c r="AF335" s="42">
        <f>SUM(I335*400)</f>
        <v>800</v>
      </c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 t="s">
        <v>285</v>
      </c>
    </row>
    <row r="336" spans="1:49" s="44" customFormat="1" x14ac:dyDescent="0.5">
      <c r="A336" s="45"/>
      <c r="B336" s="66"/>
      <c r="C336" s="33" t="s">
        <v>1340</v>
      </c>
      <c r="D336" s="33" t="s">
        <v>13</v>
      </c>
      <c r="E336" s="46">
        <v>4802</v>
      </c>
      <c r="F336" s="46">
        <v>7</v>
      </c>
      <c r="G336" s="46">
        <v>5536</v>
      </c>
      <c r="H336" s="34">
        <v>13</v>
      </c>
      <c r="I336" s="32">
        <v>4</v>
      </c>
      <c r="J336" s="32">
        <v>3</v>
      </c>
      <c r="K336" s="32">
        <v>81</v>
      </c>
      <c r="L336" s="32" t="s">
        <v>278</v>
      </c>
      <c r="M336" s="47" t="s">
        <v>77</v>
      </c>
      <c r="N336" s="48" t="s">
        <v>282</v>
      </c>
      <c r="O336" s="37" t="s">
        <v>283</v>
      </c>
      <c r="P336" s="38" t="s">
        <v>284</v>
      </c>
      <c r="Q336" s="39" t="s">
        <v>31</v>
      </c>
      <c r="R336" s="49">
        <v>1</v>
      </c>
      <c r="S336" s="49"/>
      <c r="T336" s="49">
        <v>1</v>
      </c>
      <c r="U336" s="95"/>
      <c r="V336" s="47" t="s">
        <v>77</v>
      </c>
      <c r="W336" s="48" t="s">
        <v>282</v>
      </c>
      <c r="X336" s="37" t="s">
        <v>283</v>
      </c>
      <c r="Y336" s="38" t="s">
        <v>284</v>
      </c>
      <c r="Z336" s="39" t="s">
        <v>31</v>
      </c>
      <c r="AA336" s="49">
        <v>1</v>
      </c>
      <c r="AB336" s="42"/>
      <c r="AC336" s="50"/>
      <c r="AD336" s="42"/>
      <c r="AE336" s="42"/>
      <c r="AF336" s="42">
        <f>SUM(I336*400+J336*100+K336)</f>
        <v>1981</v>
      </c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 t="s">
        <v>565</v>
      </c>
    </row>
    <row r="337" spans="1:46" s="44" customFormat="1" x14ac:dyDescent="0.5">
      <c r="A337" s="45"/>
      <c r="B337" s="66"/>
      <c r="C337" s="33" t="s">
        <v>1341</v>
      </c>
      <c r="D337" s="33" t="s">
        <v>13</v>
      </c>
      <c r="E337" s="46">
        <v>1126</v>
      </c>
      <c r="F337" s="46">
        <v>1238</v>
      </c>
      <c r="G337" s="46">
        <v>4466</v>
      </c>
      <c r="H337" s="34">
        <v>13</v>
      </c>
      <c r="I337" s="32">
        <v>3</v>
      </c>
      <c r="J337" s="32">
        <v>1</v>
      </c>
      <c r="K337" s="32">
        <v>10</v>
      </c>
      <c r="L337" s="32" t="s">
        <v>278</v>
      </c>
      <c r="M337" s="47" t="s">
        <v>77</v>
      </c>
      <c r="N337" s="48" t="s">
        <v>220</v>
      </c>
      <c r="O337" s="37" t="s">
        <v>79</v>
      </c>
      <c r="P337" s="38" t="s">
        <v>221</v>
      </c>
      <c r="Q337" s="39" t="s">
        <v>31</v>
      </c>
      <c r="R337" s="49">
        <v>1</v>
      </c>
      <c r="S337" s="49"/>
      <c r="T337" s="49">
        <v>1</v>
      </c>
      <c r="U337" s="95"/>
      <c r="V337" s="47" t="s">
        <v>77</v>
      </c>
      <c r="W337" s="48" t="s">
        <v>220</v>
      </c>
      <c r="X337" s="37" t="s">
        <v>79</v>
      </c>
      <c r="Y337" s="38" t="s">
        <v>221</v>
      </c>
      <c r="Z337" s="39" t="s">
        <v>31</v>
      </c>
      <c r="AA337" s="49">
        <v>1</v>
      </c>
      <c r="AB337" s="42"/>
      <c r="AC337" s="50"/>
      <c r="AD337" s="42"/>
      <c r="AE337" s="42"/>
      <c r="AF337" s="42">
        <f>SUM(I337*400+J337*100+K337)</f>
        <v>1310</v>
      </c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 t="s">
        <v>565</v>
      </c>
    </row>
    <row r="338" spans="1:46" s="44" customFormat="1" x14ac:dyDescent="0.5">
      <c r="A338" s="45"/>
      <c r="B338" s="66"/>
      <c r="C338" s="33" t="s">
        <v>1342</v>
      </c>
      <c r="D338" s="33" t="s">
        <v>13</v>
      </c>
      <c r="E338" s="46">
        <v>929</v>
      </c>
      <c r="F338" s="46">
        <v>1239</v>
      </c>
      <c r="G338" s="46">
        <v>4356</v>
      </c>
      <c r="H338" s="34"/>
      <c r="I338" s="32">
        <v>4</v>
      </c>
      <c r="J338" s="32">
        <v>3</v>
      </c>
      <c r="K338" s="32">
        <v>91</v>
      </c>
      <c r="L338" s="32" t="s">
        <v>278</v>
      </c>
      <c r="M338" s="47" t="s">
        <v>77</v>
      </c>
      <c r="N338" s="48" t="s">
        <v>674</v>
      </c>
      <c r="O338" s="37" t="s">
        <v>79</v>
      </c>
      <c r="P338" s="38"/>
      <c r="Q338" s="39"/>
      <c r="R338" s="49">
        <v>1</v>
      </c>
      <c r="S338" s="49"/>
      <c r="T338" s="49">
        <v>1</v>
      </c>
      <c r="U338" s="95"/>
      <c r="V338" s="47" t="s">
        <v>77</v>
      </c>
      <c r="W338" s="48" t="s">
        <v>674</v>
      </c>
      <c r="X338" s="37" t="s">
        <v>79</v>
      </c>
      <c r="Y338" s="38"/>
      <c r="Z338" s="39"/>
      <c r="AA338" s="49">
        <v>1</v>
      </c>
      <c r="AB338" s="42"/>
      <c r="AC338" s="50"/>
      <c r="AD338" s="42"/>
      <c r="AE338" s="42"/>
      <c r="AF338" s="42">
        <f>SUM(I338*400+J338*100+K338)</f>
        <v>1991</v>
      </c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 t="s">
        <v>565</v>
      </c>
    </row>
    <row r="339" spans="1:46" s="44" customFormat="1" x14ac:dyDescent="0.5">
      <c r="A339" s="45"/>
      <c r="B339" s="66"/>
      <c r="C339" s="33" t="s">
        <v>1343</v>
      </c>
      <c r="D339" s="33" t="s">
        <v>13</v>
      </c>
      <c r="E339" s="46">
        <v>7352</v>
      </c>
      <c r="F339" s="46">
        <v>57</v>
      </c>
      <c r="G339" s="46">
        <v>6479</v>
      </c>
      <c r="H339" s="34"/>
      <c r="I339" s="32">
        <v>2</v>
      </c>
      <c r="J339" s="32">
        <v>2</v>
      </c>
      <c r="K339" s="32">
        <v>56</v>
      </c>
      <c r="L339" s="32" t="s">
        <v>278</v>
      </c>
      <c r="M339" s="47" t="s">
        <v>77</v>
      </c>
      <c r="N339" s="48" t="s">
        <v>289</v>
      </c>
      <c r="O339" s="37" t="s">
        <v>79</v>
      </c>
      <c r="P339" s="38"/>
      <c r="Q339" s="39"/>
      <c r="R339" s="49">
        <v>1</v>
      </c>
      <c r="S339" s="49"/>
      <c r="T339" s="49">
        <v>1</v>
      </c>
      <c r="U339" s="95"/>
      <c r="V339" s="47" t="s">
        <v>77</v>
      </c>
      <c r="W339" s="48" t="s">
        <v>289</v>
      </c>
      <c r="X339" s="37" t="s">
        <v>79</v>
      </c>
      <c r="Y339" s="38"/>
      <c r="Z339" s="39"/>
      <c r="AA339" s="49">
        <v>1</v>
      </c>
      <c r="AB339" s="42"/>
      <c r="AC339" s="50"/>
      <c r="AD339" s="42"/>
      <c r="AE339" s="42"/>
      <c r="AF339" s="42">
        <f>SUM(I339*400+J339*100+K339)</f>
        <v>1056</v>
      </c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 t="s">
        <v>565</v>
      </c>
    </row>
    <row r="340" spans="1:46" s="44" customFormat="1" x14ac:dyDescent="0.5">
      <c r="A340" s="45"/>
      <c r="B340" s="66"/>
      <c r="C340" s="33" t="s">
        <v>1344</v>
      </c>
      <c r="D340" s="33" t="s">
        <v>13</v>
      </c>
      <c r="E340" s="46">
        <v>7353</v>
      </c>
      <c r="F340" s="46">
        <v>58</v>
      </c>
      <c r="G340" s="46">
        <v>6480</v>
      </c>
      <c r="H340" s="34"/>
      <c r="I340" s="32">
        <v>2</v>
      </c>
      <c r="J340" s="32">
        <v>2</v>
      </c>
      <c r="K340" s="32">
        <v>55</v>
      </c>
      <c r="L340" s="32" t="s">
        <v>278</v>
      </c>
      <c r="M340" s="47" t="s">
        <v>77</v>
      </c>
      <c r="N340" s="48" t="s">
        <v>675</v>
      </c>
      <c r="O340" s="37" t="s">
        <v>79</v>
      </c>
      <c r="P340" s="38"/>
      <c r="Q340" s="39"/>
      <c r="R340" s="49">
        <v>1</v>
      </c>
      <c r="S340" s="49"/>
      <c r="T340" s="49">
        <v>1</v>
      </c>
      <c r="U340" s="95"/>
      <c r="V340" s="47" t="s">
        <v>77</v>
      </c>
      <c r="W340" s="48" t="s">
        <v>675</v>
      </c>
      <c r="X340" s="37" t="s">
        <v>79</v>
      </c>
      <c r="Y340" s="38"/>
      <c r="Z340" s="39"/>
      <c r="AA340" s="49">
        <v>1</v>
      </c>
      <c r="AB340" s="42"/>
      <c r="AC340" s="50"/>
      <c r="AD340" s="42"/>
      <c r="AE340" s="42"/>
      <c r="AF340" s="42">
        <f>SUM(I340*400+J340*100+K340)</f>
        <v>1055</v>
      </c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 t="s">
        <v>565</v>
      </c>
    </row>
    <row r="341" spans="1:46" s="44" customFormat="1" x14ac:dyDescent="0.5">
      <c r="A341" s="45"/>
      <c r="B341" s="66"/>
      <c r="C341" s="33" t="s">
        <v>1345</v>
      </c>
      <c r="D341" s="33" t="s">
        <v>13</v>
      </c>
      <c r="E341" s="46">
        <v>930</v>
      </c>
      <c r="F341" s="46">
        <v>1240</v>
      </c>
      <c r="G341" s="46">
        <v>4357</v>
      </c>
      <c r="H341" s="34"/>
      <c r="I341" s="32">
        <v>5</v>
      </c>
      <c r="J341" s="32" t="s">
        <v>25</v>
      </c>
      <c r="K341" s="32">
        <v>43</v>
      </c>
      <c r="L341" s="32" t="s">
        <v>278</v>
      </c>
      <c r="M341" s="47" t="s">
        <v>77</v>
      </c>
      <c r="N341" s="48" t="s">
        <v>675</v>
      </c>
      <c r="O341" s="37" t="s">
        <v>79</v>
      </c>
      <c r="P341" s="38"/>
      <c r="Q341" s="39"/>
      <c r="R341" s="49">
        <v>1</v>
      </c>
      <c r="S341" s="49"/>
      <c r="T341" s="49">
        <v>1</v>
      </c>
      <c r="U341" s="95"/>
      <c r="V341" s="47" t="s">
        <v>77</v>
      </c>
      <c r="W341" s="48" t="s">
        <v>675</v>
      </c>
      <c r="X341" s="37" t="s">
        <v>79</v>
      </c>
      <c r="Y341" s="38"/>
      <c r="Z341" s="39"/>
      <c r="AA341" s="49">
        <v>1</v>
      </c>
      <c r="AB341" s="42"/>
      <c r="AC341" s="50"/>
      <c r="AD341" s="42"/>
      <c r="AE341" s="42"/>
      <c r="AF341" s="42">
        <f>SUM(I341*400+K341)</f>
        <v>2043</v>
      </c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 t="s">
        <v>565</v>
      </c>
    </row>
    <row r="342" spans="1:46" s="44" customFormat="1" x14ac:dyDescent="0.5">
      <c r="A342" s="45"/>
      <c r="B342" s="66"/>
      <c r="C342" s="33" t="s">
        <v>1346</v>
      </c>
      <c r="D342" s="33" t="s">
        <v>13</v>
      </c>
      <c r="E342" s="32">
        <v>53946</v>
      </c>
      <c r="F342" s="32">
        <v>866</v>
      </c>
      <c r="G342" s="32">
        <v>3806</v>
      </c>
      <c r="H342" s="32">
        <v>13</v>
      </c>
      <c r="I342" s="32">
        <v>7</v>
      </c>
      <c r="J342" s="32">
        <v>1</v>
      </c>
      <c r="K342" s="32">
        <v>96.5</v>
      </c>
      <c r="L342" s="32" t="s">
        <v>278</v>
      </c>
      <c r="M342" s="47" t="s">
        <v>77</v>
      </c>
      <c r="N342" s="48" t="s">
        <v>365</v>
      </c>
      <c r="O342" s="37" t="s">
        <v>149</v>
      </c>
      <c r="P342" s="38" t="s">
        <v>366</v>
      </c>
      <c r="Q342" s="39" t="s">
        <v>31</v>
      </c>
      <c r="R342" s="49">
        <v>1</v>
      </c>
      <c r="S342" s="49"/>
      <c r="T342" s="49">
        <v>1</v>
      </c>
      <c r="U342" s="95"/>
      <c r="V342" s="47" t="s">
        <v>77</v>
      </c>
      <c r="W342" s="48" t="s">
        <v>365</v>
      </c>
      <c r="X342" s="37" t="s">
        <v>149</v>
      </c>
      <c r="Y342" s="38" t="s">
        <v>366</v>
      </c>
      <c r="Z342" s="39" t="s">
        <v>31</v>
      </c>
      <c r="AA342" s="49">
        <v>1</v>
      </c>
      <c r="AB342" s="42">
        <v>1</v>
      </c>
      <c r="AC342" s="50">
        <v>1</v>
      </c>
      <c r="AD342" s="42"/>
      <c r="AE342" s="42"/>
      <c r="AF342" s="42"/>
      <c r="AG342" s="42">
        <f>SUM(I342*400+J342*100+K342)</f>
        <v>2996.5</v>
      </c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 t="s">
        <v>122</v>
      </c>
    </row>
    <row r="343" spans="1:46" s="44" customFormat="1" x14ac:dyDescent="0.5">
      <c r="A343" s="45"/>
      <c r="B343" s="66"/>
      <c r="C343" s="33" t="s">
        <v>1347</v>
      </c>
      <c r="D343" s="33" t="s">
        <v>13</v>
      </c>
      <c r="E343" s="32">
        <v>42048</v>
      </c>
      <c r="F343" s="32">
        <v>39</v>
      </c>
      <c r="G343" s="32">
        <v>63</v>
      </c>
      <c r="H343" s="32">
        <v>13</v>
      </c>
      <c r="I343" s="32" t="s">
        <v>25</v>
      </c>
      <c r="J343" s="32">
        <v>2</v>
      </c>
      <c r="K343" s="32">
        <v>67</v>
      </c>
      <c r="L343" s="32" t="s">
        <v>209</v>
      </c>
      <c r="M343" s="47" t="s">
        <v>27</v>
      </c>
      <c r="N343" s="48" t="s">
        <v>403</v>
      </c>
      <c r="O343" s="37" t="s">
        <v>79</v>
      </c>
      <c r="P343" s="38" t="s">
        <v>404</v>
      </c>
      <c r="Q343" s="39" t="s">
        <v>31</v>
      </c>
      <c r="R343" s="49">
        <v>1</v>
      </c>
      <c r="S343" s="49"/>
      <c r="T343" s="49">
        <v>1</v>
      </c>
      <c r="U343" s="95"/>
      <c r="V343" s="47" t="s">
        <v>27</v>
      </c>
      <c r="W343" s="48" t="s">
        <v>403</v>
      </c>
      <c r="X343" s="37" t="s">
        <v>79</v>
      </c>
      <c r="Y343" s="38" t="s">
        <v>404</v>
      </c>
      <c r="Z343" s="39" t="s">
        <v>31</v>
      </c>
      <c r="AA343" s="49">
        <v>1</v>
      </c>
      <c r="AB343" s="42">
        <v>1</v>
      </c>
      <c r="AC343" s="50">
        <v>4</v>
      </c>
      <c r="AD343" s="42"/>
      <c r="AE343" s="42"/>
      <c r="AF343" s="42"/>
      <c r="AG343" s="42"/>
      <c r="AH343" s="42"/>
      <c r="AI343" s="42"/>
      <c r="AJ343" s="42">
        <f>SUM(J343*100+K343)</f>
        <v>267</v>
      </c>
      <c r="AK343" s="42"/>
      <c r="AL343" s="42"/>
      <c r="AM343" s="42"/>
      <c r="AN343" s="42"/>
      <c r="AO343" s="42"/>
      <c r="AP343" s="42"/>
      <c r="AQ343" s="42"/>
      <c r="AR343" s="42"/>
      <c r="AS343" s="42"/>
      <c r="AT343" s="42" t="s">
        <v>405</v>
      </c>
    </row>
    <row r="344" spans="1:46" s="44" customFormat="1" x14ac:dyDescent="0.5">
      <c r="A344" s="45"/>
      <c r="B344" s="66"/>
      <c r="C344" s="33" t="s">
        <v>1348</v>
      </c>
      <c r="D344" s="33" t="s">
        <v>13</v>
      </c>
      <c r="E344" s="32">
        <v>31571</v>
      </c>
      <c r="F344" s="32">
        <v>40</v>
      </c>
      <c r="G344" s="32">
        <v>64</v>
      </c>
      <c r="H344" s="32">
        <v>13</v>
      </c>
      <c r="I344" s="32" t="s">
        <v>25</v>
      </c>
      <c r="J344" s="32">
        <v>2</v>
      </c>
      <c r="K344" s="32">
        <v>55</v>
      </c>
      <c r="L344" s="32" t="s">
        <v>209</v>
      </c>
      <c r="M344" s="47" t="s">
        <v>27</v>
      </c>
      <c r="N344" s="48" t="s">
        <v>406</v>
      </c>
      <c r="O344" s="37" t="s">
        <v>79</v>
      </c>
      <c r="P344" s="38" t="s">
        <v>407</v>
      </c>
      <c r="Q344" s="39" t="s">
        <v>31</v>
      </c>
      <c r="R344" s="49">
        <v>1</v>
      </c>
      <c r="S344" s="49"/>
      <c r="T344" s="49">
        <v>1</v>
      </c>
      <c r="U344" s="95"/>
      <c r="V344" s="47" t="s">
        <v>27</v>
      </c>
      <c r="W344" s="48" t="s">
        <v>406</v>
      </c>
      <c r="X344" s="37" t="s">
        <v>79</v>
      </c>
      <c r="Y344" s="38" t="s">
        <v>407</v>
      </c>
      <c r="Z344" s="39" t="s">
        <v>31</v>
      </c>
      <c r="AA344" s="49">
        <v>1</v>
      </c>
      <c r="AB344" s="42">
        <v>1</v>
      </c>
      <c r="AC344" s="50">
        <v>1</v>
      </c>
      <c r="AD344" s="42"/>
      <c r="AE344" s="42"/>
      <c r="AF344" s="42"/>
      <c r="AG344" s="42">
        <f>SUM(J344*100+K344)</f>
        <v>255</v>
      </c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 t="s">
        <v>32</v>
      </c>
    </row>
    <row r="345" spans="1:46" s="44" customFormat="1" x14ac:dyDescent="0.5">
      <c r="A345" s="45"/>
      <c r="B345" s="66"/>
      <c r="C345" s="33" t="s">
        <v>1349</v>
      </c>
      <c r="D345" s="33" t="s">
        <v>13</v>
      </c>
      <c r="E345" s="32">
        <v>31572</v>
      </c>
      <c r="F345" s="32">
        <v>41</v>
      </c>
      <c r="G345" s="32">
        <v>65</v>
      </c>
      <c r="H345" s="32">
        <v>13</v>
      </c>
      <c r="I345" s="32" t="s">
        <v>25</v>
      </c>
      <c r="J345" s="32" t="s">
        <v>25</v>
      </c>
      <c r="K345" s="32">
        <v>66.5</v>
      </c>
      <c r="L345" s="32" t="s">
        <v>209</v>
      </c>
      <c r="M345" s="47" t="s">
        <v>27</v>
      </c>
      <c r="N345" s="48" t="s">
        <v>408</v>
      </c>
      <c r="O345" s="37" t="s">
        <v>409</v>
      </c>
      <c r="P345" s="38" t="s">
        <v>410</v>
      </c>
      <c r="Q345" s="39" t="s">
        <v>31</v>
      </c>
      <c r="R345" s="49">
        <v>1</v>
      </c>
      <c r="S345" s="49"/>
      <c r="T345" s="49">
        <v>1</v>
      </c>
      <c r="U345" s="215"/>
      <c r="V345" s="47" t="s">
        <v>27</v>
      </c>
      <c r="W345" s="48" t="s">
        <v>408</v>
      </c>
      <c r="X345" s="37" t="s">
        <v>409</v>
      </c>
      <c r="Y345" s="38" t="s">
        <v>410</v>
      </c>
      <c r="Z345" s="39" t="s">
        <v>31</v>
      </c>
      <c r="AA345" s="228">
        <v>1</v>
      </c>
      <c r="AB345" s="228">
        <v>1</v>
      </c>
      <c r="AC345" s="50">
        <v>1</v>
      </c>
      <c r="AD345" s="228"/>
      <c r="AE345" s="228"/>
      <c r="AF345" s="228"/>
      <c r="AG345" s="228">
        <f>SUM(K345)</f>
        <v>66.5</v>
      </c>
      <c r="AH345" s="228"/>
      <c r="AI345" s="228"/>
      <c r="AJ345" s="228"/>
      <c r="AK345" s="228"/>
      <c r="AL345" s="228"/>
      <c r="AM345" s="228"/>
      <c r="AN345" s="228"/>
      <c r="AO345" s="228"/>
      <c r="AP345" s="228"/>
      <c r="AQ345" s="228"/>
      <c r="AR345" s="228"/>
      <c r="AS345" s="228"/>
      <c r="AT345" s="228" t="s">
        <v>32</v>
      </c>
    </row>
    <row r="346" spans="1:46" s="44" customFormat="1" x14ac:dyDescent="0.5">
      <c r="A346" s="45"/>
      <c r="B346" s="66"/>
      <c r="C346" s="33" t="s">
        <v>1350</v>
      </c>
      <c r="D346" s="33" t="s">
        <v>13</v>
      </c>
      <c r="E346" s="32">
        <v>10776</v>
      </c>
      <c r="F346" s="32">
        <v>68</v>
      </c>
      <c r="G346" s="32">
        <v>8687</v>
      </c>
      <c r="H346" s="32">
        <v>13</v>
      </c>
      <c r="I346" s="32" t="s">
        <v>25</v>
      </c>
      <c r="J346" s="32">
        <v>1</v>
      </c>
      <c r="K346" s="32">
        <v>32.9</v>
      </c>
      <c r="L346" s="32" t="s">
        <v>209</v>
      </c>
      <c r="M346" s="47" t="s">
        <v>105</v>
      </c>
      <c r="N346" s="48" t="s">
        <v>411</v>
      </c>
      <c r="O346" s="37" t="s">
        <v>409</v>
      </c>
      <c r="P346" s="38" t="s">
        <v>412</v>
      </c>
      <c r="Q346" s="39" t="s">
        <v>31</v>
      </c>
      <c r="R346" s="49">
        <v>1</v>
      </c>
      <c r="S346" s="49"/>
      <c r="T346" s="49">
        <v>1</v>
      </c>
      <c r="U346" s="215"/>
      <c r="V346" s="47" t="s">
        <v>105</v>
      </c>
      <c r="W346" s="48" t="s">
        <v>411</v>
      </c>
      <c r="X346" s="37" t="s">
        <v>409</v>
      </c>
      <c r="Y346" s="38" t="s">
        <v>412</v>
      </c>
      <c r="Z346" s="39" t="s">
        <v>31</v>
      </c>
      <c r="AA346" s="49">
        <v>1</v>
      </c>
      <c r="AB346" s="228">
        <v>1</v>
      </c>
      <c r="AC346" s="50">
        <v>1</v>
      </c>
      <c r="AD346" s="228"/>
      <c r="AE346" s="228"/>
      <c r="AF346" s="228"/>
      <c r="AG346" s="228">
        <f>SUM(J346*100+K346)</f>
        <v>132.9</v>
      </c>
      <c r="AH346" s="228"/>
      <c r="AI346" s="228"/>
      <c r="AJ346" s="228"/>
      <c r="AK346" s="228"/>
      <c r="AL346" s="228"/>
      <c r="AM346" s="228"/>
      <c r="AN346" s="228"/>
      <c r="AO346" s="228"/>
      <c r="AP346" s="228"/>
      <c r="AQ346" s="228"/>
      <c r="AR346" s="228"/>
      <c r="AS346" s="228"/>
      <c r="AT346" s="228" t="s">
        <v>32</v>
      </c>
    </row>
    <row r="347" spans="1:46" s="44" customFormat="1" x14ac:dyDescent="0.5">
      <c r="A347" s="45"/>
      <c r="B347" s="66"/>
      <c r="C347" s="33" t="s">
        <v>1351</v>
      </c>
      <c r="D347" s="33" t="s">
        <v>13</v>
      </c>
      <c r="E347" s="32">
        <v>10773</v>
      </c>
      <c r="F347" s="32">
        <v>67</v>
      </c>
      <c r="G347" s="32">
        <v>8686</v>
      </c>
      <c r="H347" s="32">
        <v>13</v>
      </c>
      <c r="I347" s="32" t="s">
        <v>25</v>
      </c>
      <c r="J347" s="32">
        <v>1</v>
      </c>
      <c r="K347" s="32">
        <v>99.4</v>
      </c>
      <c r="L347" s="32" t="s">
        <v>209</v>
      </c>
      <c r="M347" s="47" t="s">
        <v>27</v>
      </c>
      <c r="N347" s="48" t="s">
        <v>119</v>
      </c>
      <c r="O347" s="37" t="s">
        <v>409</v>
      </c>
      <c r="P347" s="38" t="s">
        <v>413</v>
      </c>
      <c r="Q347" s="39" t="s">
        <v>31</v>
      </c>
      <c r="R347" s="49">
        <v>1</v>
      </c>
      <c r="S347" s="49"/>
      <c r="T347" s="49">
        <v>1</v>
      </c>
      <c r="U347" s="215"/>
      <c r="V347" s="47" t="s">
        <v>27</v>
      </c>
      <c r="W347" s="48" t="s">
        <v>119</v>
      </c>
      <c r="X347" s="37" t="s">
        <v>409</v>
      </c>
      <c r="Y347" s="38" t="s">
        <v>413</v>
      </c>
      <c r="Z347" s="39" t="s">
        <v>31</v>
      </c>
      <c r="AA347" s="49">
        <v>1</v>
      </c>
      <c r="AB347" s="228">
        <v>1</v>
      </c>
      <c r="AC347" s="50">
        <v>1</v>
      </c>
      <c r="AD347" s="228"/>
      <c r="AE347" s="228"/>
      <c r="AF347" s="228"/>
      <c r="AG347" s="228">
        <f>SUM(J347*100+K347)</f>
        <v>199.4</v>
      </c>
      <c r="AH347" s="228"/>
      <c r="AI347" s="228"/>
      <c r="AJ347" s="228"/>
      <c r="AK347" s="228"/>
      <c r="AL347" s="228"/>
      <c r="AM347" s="228"/>
      <c r="AN347" s="228"/>
      <c r="AO347" s="228"/>
      <c r="AP347" s="228"/>
      <c r="AQ347" s="228"/>
      <c r="AR347" s="228"/>
      <c r="AS347" s="228"/>
      <c r="AT347" s="228" t="s">
        <v>32</v>
      </c>
    </row>
    <row r="348" spans="1:46" s="44" customFormat="1" x14ac:dyDescent="0.5">
      <c r="A348" s="45"/>
      <c r="B348" s="66"/>
      <c r="C348" s="33" t="s">
        <v>1352</v>
      </c>
      <c r="D348" s="71" t="s">
        <v>13</v>
      </c>
      <c r="E348" s="45">
        <v>31574</v>
      </c>
      <c r="F348" s="45">
        <v>44</v>
      </c>
      <c r="G348" s="45">
        <v>68</v>
      </c>
      <c r="H348" s="45">
        <v>13</v>
      </c>
      <c r="I348" s="45" t="s">
        <v>25</v>
      </c>
      <c r="J348" s="45">
        <v>1</v>
      </c>
      <c r="K348" s="45">
        <v>87</v>
      </c>
      <c r="L348" s="45" t="s">
        <v>209</v>
      </c>
      <c r="M348" s="98" t="s">
        <v>77</v>
      </c>
      <c r="N348" s="98" t="s">
        <v>414</v>
      </c>
      <c r="O348" s="99" t="s">
        <v>415</v>
      </c>
      <c r="P348" s="100" t="s">
        <v>416</v>
      </c>
      <c r="Q348" s="100" t="s">
        <v>31</v>
      </c>
      <c r="R348" s="49">
        <v>1</v>
      </c>
      <c r="S348" s="49"/>
      <c r="T348" s="49">
        <v>1</v>
      </c>
      <c r="U348" s="49"/>
      <c r="V348" s="98" t="s">
        <v>77</v>
      </c>
      <c r="W348" s="98" t="s">
        <v>414</v>
      </c>
      <c r="X348" s="99" t="s">
        <v>415</v>
      </c>
      <c r="Y348" s="100" t="s">
        <v>416</v>
      </c>
      <c r="Z348" s="100" t="s">
        <v>31</v>
      </c>
      <c r="AA348" s="49">
        <v>1</v>
      </c>
      <c r="AB348" s="75">
        <v>1</v>
      </c>
      <c r="AC348" s="50">
        <v>2</v>
      </c>
      <c r="AD348" s="75"/>
      <c r="AE348" s="75"/>
      <c r="AF348" s="75"/>
      <c r="AG348" s="75">
        <f>SUM(J348*100+K348)</f>
        <v>187</v>
      </c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 t="s">
        <v>235</v>
      </c>
    </row>
    <row r="349" spans="1:46" s="44" customFormat="1" x14ac:dyDescent="0.5">
      <c r="A349" s="45"/>
      <c r="B349" s="66"/>
      <c r="C349" s="33" t="s">
        <v>1353</v>
      </c>
      <c r="D349" s="33" t="s">
        <v>13</v>
      </c>
      <c r="E349" s="32">
        <v>6817</v>
      </c>
      <c r="F349" s="32">
        <v>62</v>
      </c>
      <c r="G349" s="32">
        <v>6187</v>
      </c>
      <c r="H349" s="32">
        <v>13</v>
      </c>
      <c r="I349" s="32" t="s">
        <v>25</v>
      </c>
      <c r="J349" s="32" t="s">
        <v>25</v>
      </c>
      <c r="K349" s="32">
        <v>95</v>
      </c>
      <c r="L349" s="32" t="s">
        <v>209</v>
      </c>
      <c r="M349" s="47" t="s">
        <v>77</v>
      </c>
      <c r="N349" s="48" t="s">
        <v>419</v>
      </c>
      <c r="O349" s="37" t="s">
        <v>415</v>
      </c>
      <c r="P349" s="38" t="s">
        <v>418</v>
      </c>
      <c r="Q349" s="39" t="s">
        <v>31</v>
      </c>
      <c r="R349" s="49">
        <v>1</v>
      </c>
      <c r="S349" s="49"/>
      <c r="T349" s="49">
        <v>1</v>
      </c>
      <c r="U349" s="215"/>
      <c r="V349" s="47" t="s">
        <v>77</v>
      </c>
      <c r="W349" s="48" t="s">
        <v>419</v>
      </c>
      <c r="X349" s="37" t="s">
        <v>415</v>
      </c>
      <c r="Y349" s="38" t="s">
        <v>418</v>
      </c>
      <c r="Z349" s="39" t="s">
        <v>31</v>
      </c>
      <c r="AA349" s="49">
        <v>1</v>
      </c>
      <c r="AB349" s="228">
        <v>1</v>
      </c>
      <c r="AC349" s="50">
        <v>1</v>
      </c>
      <c r="AD349" s="228"/>
      <c r="AE349" s="228"/>
      <c r="AF349" s="228"/>
      <c r="AG349" s="228">
        <f>SUM(K349)</f>
        <v>95</v>
      </c>
      <c r="AH349" s="228"/>
      <c r="AI349" s="228"/>
      <c r="AJ349" s="228"/>
      <c r="AK349" s="228"/>
      <c r="AL349" s="228"/>
      <c r="AM349" s="228"/>
      <c r="AN349" s="228"/>
      <c r="AO349" s="228"/>
      <c r="AP349" s="228"/>
      <c r="AQ349" s="228"/>
      <c r="AR349" s="228"/>
      <c r="AS349" s="228"/>
      <c r="AT349" s="228" t="s">
        <v>32</v>
      </c>
    </row>
    <row r="350" spans="1:46" s="44" customFormat="1" x14ac:dyDescent="0.5">
      <c r="A350" s="45"/>
      <c r="B350" s="66"/>
      <c r="C350" s="33" t="s">
        <v>1354</v>
      </c>
      <c r="D350" s="33" t="s">
        <v>13</v>
      </c>
      <c r="E350" s="32">
        <v>6647</v>
      </c>
      <c r="F350" s="32">
        <v>61</v>
      </c>
      <c r="G350" s="32">
        <v>6182</v>
      </c>
      <c r="H350" s="32">
        <v>13</v>
      </c>
      <c r="I350" s="32" t="s">
        <v>25</v>
      </c>
      <c r="J350" s="32" t="s">
        <v>25</v>
      </c>
      <c r="K350" s="32">
        <v>97</v>
      </c>
      <c r="L350" s="32" t="s">
        <v>209</v>
      </c>
      <c r="M350" s="47" t="s">
        <v>27</v>
      </c>
      <c r="N350" s="48" t="s">
        <v>420</v>
      </c>
      <c r="O350" s="37" t="s">
        <v>262</v>
      </c>
      <c r="P350" s="38" t="s">
        <v>421</v>
      </c>
      <c r="Q350" s="39" t="s">
        <v>31</v>
      </c>
      <c r="R350" s="49">
        <v>1</v>
      </c>
      <c r="S350" s="49"/>
      <c r="T350" s="49">
        <v>1</v>
      </c>
      <c r="U350" s="215"/>
      <c r="V350" s="47" t="s">
        <v>27</v>
      </c>
      <c r="W350" s="48" t="s">
        <v>420</v>
      </c>
      <c r="X350" s="37" t="s">
        <v>262</v>
      </c>
      <c r="Y350" s="38" t="s">
        <v>421</v>
      </c>
      <c r="Z350" s="39" t="s">
        <v>31</v>
      </c>
      <c r="AA350" s="49">
        <v>1</v>
      </c>
      <c r="AB350" s="228">
        <v>1</v>
      </c>
      <c r="AC350" s="50">
        <v>1</v>
      </c>
      <c r="AD350" s="228"/>
      <c r="AE350" s="228"/>
      <c r="AF350" s="228"/>
      <c r="AG350" s="228">
        <f>SUM(K350)</f>
        <v>97</v>
      </c>
      <c r="AH350" s="228"/>
      <c r="AI350" s="228"/>
      <c r="AJ350" s="228"/>
      <c r="AK350" s="228"/>
      <c r="AL350" s="228"/>
      <c r="AM350" s="228"/>
      <c r="AN350" s="228"/>
      <c r="AO350" s="228"/>
      <c r="AP350" s="228"/>
      <c r="AQ350" s="228"/>
      <c r="AR350" s="228"/>
      <c r="AS350" s="228"/>
      <c r="AT350" s="228" t="s">
        <v>32</v>
      </c>
    </row>
    <row r="351" spans="1:46" s="44" customFormat="1" x14ac:dyDescent="0.5">
      <c r="A351" s="45"/>
      <c r="B351" s="66"/>
      <c r="C351" s="33" t="s">
        <v>1355</v>
      </c>
      <c r="D351" s="33" t="s">
        <v>13</v>
      </c>
      <c r="E351" s="46">
        <v>38328</v>
      </c>
      <c r="F351" s="46">
        <v>43</v>
      </c>
      <c r="G351" s="46">
        <v>67</v>
      </c>
      <c r="H351" s="34"/>
      <c r="I351" s="32" t="s">
        <v>25</v>
      </c>
      <c r="J351" s="32">
        <v>2</v>
      </c>
      <c r="K351" s="32">
        <v>85.5</v>
      </c>
      <c r="L351" s="32" t="s">
        <v>209</v>
      </c>
      <c r="M351" s="47" t="s">
        <v>77</v>
      </c>
      <c r="N351" s="48" t="s">
        <v>676</v>
      </c>
      <c r="O351" s="37" t="s">
        <v>677</v>
      </c>
      <c r="P351" s="38"/>
      <c r="Q351" s="39"/>
      <c r="R351" s="49">
        <v>1</v>
      </c>
      <c r="S351" s="49"/>
      <c r="T351" s="49">
        <v>1</v>
      </c>
      <c r="U351" s="215"/>
      <c r="V351" s="47" t="s">
        <v>77</v>
      </c>
      <c r="W351" s="48" t="s">
        <v>676</v>
      </c>
      <c r="X351" s="37" t="s">
        <v>677</v>
      </c>
      <c r="Y351" s="38"/>
      <c r="Z351" s="39"/>
      <c r="AA351" s="49">
        <v>1</v>
      </c>
      <c r="AB351" s="228"/>
      <c r="AC351" s="50"/>
      <c r="AD351" s="228"/>
      <c r="AE351" s="228"/>
      <c r="AF351" s="228">
        <f>SUM(J351*100+K351)</f>
        <v>285.5</v>
      </c>
      <c r="AG351" s="228"/>
      <c r="AH351" s="228"/>
      <c r="AI351" s="228"/>
      <c r="AJ351" s="228"/>
      <c r="AK351" s="228"/>
      <c r="AL351" s="228"/>
      <c r="AM351" s="228"/>
      <c r="AN351" s="228"/>
      <c r="AO351" s="228"/>
      <c r="AP351" s="228"/>
      <c r="AQ351" s="228"/>
      <c r="AR351" s="228"/>
      <c r="AS351" s="228"/>
      <c r="AT351" s="228" t="s">
        <v>533</v>
      </c>
    </row>
    <row r="352" spans="1:46" s="44" customFormat="1" x14ac:dyDescent="0.5">
      <c r="A352" s="45"/>
      <c r="B352" s="66"/>
      <c r="C352" s="33" t="s">
        <v>1356</v>
      </c>
      <c r="D352" s="33" t="s">
        <v>13</v>
      </c>
      <c r="E352" s="32">
        <v>10702</v>
      </c>
      <c r="F352" s="32">
        <v>121</v>
      </c>
      <c r="G352" s="32">
        <v>8663</v>
      </c>
      <c r="H352" s="32">
        <v>13</v>
      </c>
      <c r="I352" s="32" t="s">
        <v>25</v>
      </c>
      <c r="J352" s="32">
        <v>2</v>
      </c>
      <c r="K352" s="32">
        <v>85.5</v>
      </c>
      <c r="L352" s="32" t="s">
        <v>209</v>
      </c>
      <c r="M352" s="47" t="s">
        <v>77</v>
      </c>
      <c r="N352" s="48" t="s">
        <v>422</v>
      </c>
      <c r="O352" s="37" t="s">
        <v>423</v>
      </c>
      <c r="P352" s="38" t="s">
        <v>424</v>
      </c>
      <c r="Q352" s="39" t="s">
        <v>31</v>
      </c>
      <c r="R352" s="49">
        <v>1</v>
      </c>
      <c r="S352" s="49"/>
      <c r="T352" s="49">
        <v>1</v>
      </c>
      <c r="U352" s="215"/>
      <c r="V352" s="47" t="s">
        <v>77</v>
      </c>
      <c r="W352" s="48" t="s">
        <v>422</v>
      </c>
      <c r="X352" s="37" t="s">
        <v>423</v>
      </c>
      <c r="Y352" s="38" t="s">
        <v>424</v>
      </c>
      <c r="Z352" s="39" t="s">
        <v>31</v>
      </c>
      <c r="AA352" s="49">
        <v>1</v>
      </c>
      <c r="AB352" s="228">
        <v>1</v>
      </c>
      <c r="AC352" s="50">
        <v>2</v>
      </c>
      <c r="AD352" s="228"/>
      <c r="AE352" s="228"/>
      <c r="AF352" s="228"/>
      <c r="AG352" s="228"/>
      <c r="AH352" s="228"/>
      <c r="AI352" s="228"/>
      <c r="AJ352" s="228">
        <f>SUM(J352*100+K352)</f>
        <v>285.5</v>
      </c>
      <c r="AK352" s="228"/>
      <c r="AL352" s="228"/>
      <c r="AM352" s="228"/>
      <c r="AN352" s="228"/>
      <c r="AO352" s="228"/>
      <c r="AP352" s="228"/>
      <c r="AQ352" s="228"/>
      <c r="AR352" s="228"/>
      <c r="AS352" s="228"/>
      <c r="AT352" s="228" t="s">
        <v>103</v>
      </c>
    </row>
    <row r="353" spans="1:49" s="44" customFormat="1" x14ac:dyDescent="0.5">
      <c r="A353" s="45"/>
      <c r="B353" s="66"/>
      <c r="C353" s="71" t="s">
        <v>1357</v>
      </c>
      <c r="D353" s="71" t="s">
        <v>13</v>
      </c>
      <c r="E353" s="45">
        <v>31575</v>
      </c>
      <c r="F353" s="45">
        <v>45</v>
      </c>
      <c r="G353" s="45">
        <v>69</v>
      </c>
      <c r="H353" s="45">
        <v>13</v>
      </c>
      <c r="I353" s="45" t="s">
        <v>25</v>
      </c>
      <c r="J353" s="45">
        <v>2</v>
      </c>
      <c r="K353" s="45">
        <v>48</v>
      </c>
      <c r="L353" s="45" t="s">
        <v>209</v>
      </c>
      <c r="M353" s="47" t="s">
        <v>27</v>
      </c>
      <c r="N353" s="48" t="s">
        <v>425</v>
      </c>
      <c r="O353" s="72" t="s">
        <v>426</v>
      </c>
      <c r="P353" s="73" t="s">
        <v>427</v>
      </c>
      <c r="Q353" s="74" t="s">
        <v>31</v>
      </c>
      <c r="R353" s="49">
        <v>1</v>
      </c>
      <c r="S353" s="49"/>
      <c r="T353" s="49">
        <v>1</v>
      </c>
      <c r="U353" s="215"/>
      <c r="V353" s="248" t="s">
        <v>77</v>
      </c>
      <c r="W353" s="249" t="s">
        <v>428</v>
      </c>
      <c r="X353" s="72" t="s">
        <v>426</v>
      </c>
      <c r="Y353" s="73" t="s">
        <v>427</v>
      </c>
      <c r="Z353" s="74" t="s">
        <v>31</v>
      </c>
      <c r="AA353" s="49">
        <v>1</v>
      </c>
      <c r="AB353" s="75">
        <v>1</v>
      </c>
      <c r="AC353" s="50">
        <v>2</v>
      </c>
      <c r="AD353" s="75"/>
      <c r="AE353" s="75"/>
      <c r="AF353" s="75"/>
      <c r="AG353" s="75">
        <f>SUM(J353*100+K353)</f>
        <v>248</v>
      </c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 t="s">
        <v>235</v>
      </c>
    </row>
    <row r="354" spans="1:49" s="44" customFormat="1" ht="27.75" x14ac:dyDescent="0.65">
      <c r="A354" s="45"/>
      <c r="B354" s="66"/>
      <c r="C354" s="10"/>
      <c r="D354" s="10"/>
      <c r="E354" s="108"/>
      <c r="F354" s="108"/>
      <c r="G354" s="108"/>
      <c r="H354" s="108"/>
      <c r="I354" s="9"/>
      <c r="J354" s="9"/>
      <c r="K354" s="9"/>
      <c r="L354" s="9"/>
      <c r="M354" s="16"/>
      <c r="N354" s="16"/>
      <c r="O354" s="11"/>
      <c r="P354" s="12"/>
      <c r="Q354" s="12"/>
      <c r="R354" s="13"/>
      <c r="S354" s="13"/>
      <c r="T354" s="13"/>
      <c r="U354" s="13"/>
      <c r="V354" s="16"/>
      <c r="W354" s="16"/>
      <c r="X354" s="11"/>
      <c r="Y354" s="12"/>
      <c r="Z354" s="12"/>
      <c r="AA354" s="13"/>
      <c r="AB354" s="14"/>
      <c r="AC354" s="15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274" t="s">
        <v>1102</v>
      </c>
      <c r="AT354" s="274"/>
      <c r="AU354" s="274"/>
    </row>
    <row r="355" spans="1:49" s="44" customFormat="1" ht="27.75" x14ac:dyDescent="0.65">
      <c r="A355" s="45"/>
      <c r="B355" s="66"/>
      <c r="C355" s="275" t="s">
        <v>1295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5"/>
      <c r="Q355" s="275"/>
      <c r="R355" s="275"/>
      <c r="S355" s="275"/>
      <c r="T355" s="275"/>
      <c r="U355" s="275"/>
      <c r="V355" s="275"/>
      <c r="W355" s="275"/>
      <c r="X355" s="275"/>
      <c r="Y355" s="275"/>
      <c r="Z355" s="275"/>
      <c r="AA355" s="275"/>
      <c r="AB355" s="275"/>
      <c r="AC355" s="275"/>
      <c r="AD355" s="275"/>
      <c r="AE355" s="275"/>
      <c r="AF355" s="275"/>
      <c r="AG355" s="275"/>
      <c r="AH355" s="275"/>
      <c r="AI355" s="275"/>
      <c r="AJ355" s="275"/>
      <c r="AK355" s="275"/>
      <c r="AL355" s="275"/>
      <c r="AM355" s="275"/>
      <c r="AN355" s="275"/>
      <c r="AO355" s="275"/>
      <c r="AP355" s="275"/>
      <c r="AQ355" s="275"/>
      <c r="AR355" s="275"/>
      <c r="AS355" s="275"/>
      <c r="AT355" s="275"/>
      <c r="AU355" s="107"/>
    </row>
    <row r="356" spans="1:49" s="44" customFormat="1" ht="27.75" x14ac:dyDescent="0.5">
      <c r="A356" s="45"/>
      <c r="B356" s="66"/>
      <c r="C356" s="276" t="s">
        <v>1069</v>
      </c>
      <c r="D356" s="276"/>
      <c r="E356" s="276"/>
      <c r="F356" s="276"/>
      <c r="G356" s="276"/>
      <c r="H356" s="276"/>
      <c r="I356" s="276"/>
      <c r="J356" s="276"/>
      <c r="K356" s="276"/>
      <c r="L356" s="276"/>
      <c r="M356" s="276"/>
      <c r="N356" s="276"/>
      <c r="O356" s="276"/>
      <c r="P356" s="276"/>
      <c r="Q356" s="276"/>
      <c r="R356" s="276"/>
      <c r="S356" s="276"/>
      <c r="T356" s="276"/>
      <c r="U356" s="276"/>
      <c r="V356" s="276"/>
      <c r="W356" s="276"/>
      <c r="X356" s="276"/>
      <c r="Y356" s="276"/>
      <c r="Z356" s="276"/>
      <c r="AA356" s="276"/>
      <c r="AB356" s="276"/>
      <c r="AC356" s="276"/>
      <c r="AD356" s="276"/>
      <c r="AE356" s="276"/>
      <c r="AF356" s="276"/>
      <c r="AG356" s="276"/>
      <c r="AH356" s="276"/>
      <c r="AI356" s="276"/>
      <c r="AJ356" s="276"/>
      <c r="AK356" s="276"/>
      <c r="AL356" s="276"/>
      <c r="AM356" s="276"/>
      <c r="AN356" s="276"/>
      <c r="AO356" s="276"/>
      <c r="AP356" s="276"/>
      <c r="AQ356" s="276"/>
      <c r="AR356" s="276"/>
      <c r="AS356" s="276"/>
      <c r="AT356" s="276"/>
      <c r="AU356" s="276"/>
    </row>
    <row r="357" spans="1:49" s="44" customFormat="1" ht="27.75" x14ac:dyDescent="0.65">
      <c r="A357" s="45"/>
      <c r="B357" s="66"/>
      <c r="C357" s="275" t="s">
        <v>1070</v>
      </c>
      <c r="D357" s="275"/>
      <c r="E357" s="275"/>
      <c r="F357" s="275"/>
      <c r="G357" s="275"/>
      <c r="H357" s="275"/>
      <c r="I357" s="275"/>
      <c r="J357" s="275"/>
      <c r="K357" s="275"/>
      <c r="L357" s="275"/>
      <c r="M357" s="275"/>
      <c r="N357" s="275"/>
      <c r="O357" s="275"/>
      <c r="P357" s="275"/>
      <c r="Q357" s="275"/>
      <c r="R357" s="275"/>
      <c r="S357" s="275"/>
      <c r="T357" s="275"/>
      <c r="U357" s="275"/>
      <c r="V357" s="275"/>
      <c r="W357" s="275"/>
      <c r="X357" s="275"/>
      <c r="Y357" s="275"/>
      <c r="Z357" s="275"/>
      <c r="AA357" s="275"/>
      <c r="AB357" s="275"/>
      <c r="AC357" s="275"/>
      <c r="AD357" s="275"/>
      <c r="AE357" s="275"/>
      <c r="AF357" s="275"/>
      <c r="AG357" s="275"/>
      <c r="AH357" s="275"/>
      <c r="AI357" s="275"/>
      <c r="AJ357" s="275"/>
      <c r="AK357" s="275"/>
      <c r="AL357" s="275"/>
      <c r="AM357" s="275"/>
      <c r="AN357" s="275"/>
      <c r="AO357" s="275"/>
      <c r="AP357" s="275"/>
      <c r="AQ357" s="275"/>
      <c r="AR357" s="275"/>
      <c r="AS357" s="275"/>
      <c r="AT357" s="275"/>
      <c r="AU357" s="275"/>
    </row>
    <row r="358" spans="1:49" s="44" customFormat="1" x14ac:dyDescent="0.5">
      <c r="A358" s="45"/>
      <c r="B358" s="33"/>
      <c r="C358" s="271" t="s">
        <v>1089</v>
      </c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  <c r="AA358" s="272"/>
      <c r="AB358" s="272"/>
      <c r="AC358" s="272"/>
      <c r="AD358" s="272"/>
      <c r="AE358" s="272"/>
      <c r="AF358" s="272"/>
      <c r="AG358" s="272"/>
      <c r="AH358" s="272"/>
      <c r="AI358" s="272"/>
      <c r="AJ358" s="273"/>
      <c r="AK358" s="264" t="s">
        <v>1101</v>
      </c>
      <c r="AL358" s="264"/>
      <c r="AM358" s="264"/>
      <c r="AN358" s="264"/>
      <c r="AO358" s="264"/>
      <c r="AP358" s="264"/>
      <c r="AQ358" s="264"/>
      <c r="AR358" s="264"/>
      <c r="AS358" s="264"/>
      <c r="AT358" s="264"/>
      <c r="AU358" s="111"/>
    </row>
    <row r="359" spans="1:49" s="44" customFormat="1" x14ac:dyDescent="0.5">
      <c r="A359" s="45"/>
      <c r="B359" s="33"/>
      <c r="C359" s="17"/>
      <c r="D359" s="92"/>
      <c r="E359" s="96" t="s">
        <v>1073</v>
      </c>
      <c r="F359" s="277" t="s">
        <v>0</v>
      </c>
      <c r="G359" s="289" t="s">
        <v>1</v>
      </c>
      <c r="H359" s="86"/>
      <c r="I359" s="292" t="s">
        <v>18</v>
      </c>
      <c r="J359" s="292"/>
      <c r="K359" s="293"/>
      <c r="L359" s="277" t="s">
        <v>2</v>
      </c>
      <c r="M359" s="279" t="s">
        <v>5</v>
      </c>
      <c r="N359" s="280"/>
      <c r="O359" s="281"/>
      <c r="P359" s="285" t="s">
        <v>3</v>
      </c>
      <c r="Q359" s="286"/>
      <c r="R359" s="265" t="s">
        <v>4</v>
      </c>
      <c r="S359" s="266"/>
      <c r="T359" s="266"/>
      <c r="U359" s="267"/>
      <c r="V359" s="279" t="s">
        <v>5</v>
      </c>
      <c r="W359" s="280"/>
      <c r="X359" s="281"/>
      <c r="Y359" s="279" t="s">
        <v>6</v>
      </c>
      <c r="Z359" s="281"/>
      <c r="AA359" s="83" t="s">
        <v>7</v>
      </c>
      <c r="AB359" s="261" t="s">
        <v>8</v>
      </c>
      <c r="AC359" s="18" t="s">
        <v>9</v>
      </c>
      <c r="AD359" s="261" t="s">
        <v>10</v>
      </c>
      <c r="AE359" s="261" t="s">
        <v>11</v>
      </c>
      <c r="AF359" s="265" t="s">
        <v>1088</v>
      </c>
      <c r="AG359" s="266"/>
      <c r="AH359" s="266"/>
      <c r="AI359" s="266"/>
      <c r="AJ359" s="267"/>
      <c r="AK359" s="268" t="s">
        <v>1071</v>
      </c>
      <c r="AL359" s="92"/>
      <c r="AM359" s="92"/>
      <c r="AN359" s="64"/>
      <c r="AO359" s="279" t="s">
        <v>1088</v>
      </c>
      <c r="AP359" s="266"/>
      <c r="AQ359" s="266"/>
      <c r="AR359" s="266"/>
      <c r="AS359" s="267"/>
      <c r="AT359" s="261" t="s">
        <v>1100</v>
      </c>
      <c r="AU359" s="111"/>
    </row>
    <row r="360" spans="1:49" s="44" customFormat="1" x14ac:dyDescent="0.5">
      <c r="A360" s="45"/>
      <c r="B360" s="33"/>
      <c r="C360" s="20"/>
      <c r="D360" s="21" t="s">
        <v>1072</v>
      </c>
      <c r="E360" s="97" t="s">
        <v>1074</v>
      </c>
      <c r="F360" s="278"/>
      <c r="G360" s="290"/>
      <c r="H360" s="87" t="s">
        <v>1075</v>
      </c>
      <c r="I360" s="22"/>
      <c r="J360" s="22"/>
      <c r="K360" s="23"/>
      <c r="L360" s="278"/>
      <c r="M360" s="282"/>
      <c r="N360" s="283"/>
      <c r="O360" s="284"/>
      <c r="P360" s="287"/>
      <c r="Q360" s="288"/>
      <c r="R360" s="81"/>
      <c r="S360" s="82"/>
      <c r="T360" s="82"/>
      <c r="U360" s="82"/>
      <c r="V360" s="282"/>
      <c r="W360" s="283"/>
      <c r="X360" s="284"/>
      <c r="Y360" s="282"/>
      <c r="Z360" s="284"/>
      <c r="AA360" s="84"/>
      <c r="AB360" s="262"/>
      <c r="AC360" s="18"/>
      <c r="AD360" s="262"/>
      <c r="AE360" s="262"/>
      <c r="AF360" s="83"/>
      <c r="AG360" s="261" t="s">
        <v>1079</v>
      </c>
      <c r="AH360" s="261" t="s">
        <v>1080</v>
      </c>
      <c r="AI360" s="89"/>
      <c r="AJ360" s="83" t="s">
        <v>1086</v>
      </c>
      <c r="AK360" s="269"/>
      <c r="AL360" s="93"/>
      <c r="AM360" s="93" t="s">
        <v>1072</v>
      </c>
      <c r="AN360" s="26" t="s">
        <v>1094</v>
      </c>
      <c r="AO360" s="83"/>
      <c r="AP360" s="281" t="s">
        <v>1079</v>
      </c>
      <c r="AQ360" s="261" t="s">
        <v>1080</v>
      </c>
      <c r="AR360" s="89"/>
      <c r="AS360" s="83" t="s">
        <v>1097</v>
      </c>
      <c r="AT360" s="262"/>
      <c r="AU360" s="111"/>
    </row>
    <row r="361" spans="1:49" s="44" customFormat="1" x14ac:dyDescent="0.5">
      <c r="A361" s="45"/>
      <c r="B361" s="33"/>
      <c r="C361" s="20" t="s">
        <v>1071</v>
      </c>
      <c r="D361" s="93" t="s">
        <v>22</v>
      </c>
      <c r="E361" s="97" t="s">
        <v>861</v>
      </c>
      <c r="F361" s="278"/>
      <c r="G361" s="290"/>
      <c r="H361" s="24" t="s">
        <v>1076</v>
      </c>
      <c r="I361" s="97" t="s">
        <v>19</v>
      </c>
      <c r="J361" s="86" t="s">
        <v>20</v>
      </c>
      <c r="K361" s="91" t="s">
        <v>21</v>
      </c>
      <c r="L361" s="278"/>
      <c r="M361" s="282"/>
      <c r="N361" s="283"/>
      <c r="O361" s="284"/>
      <c r="P361" s="287"/>
      <c r="Q361" s="288"/>
      <c r="R361" s="83" t="s">
        <v>13</v>
      </c>
      <c r="S361" s="83" t="s">
        <v>14</v>
      </c>
      <c r="T361" s="83" t="s">
        <v>17</v>
      </c>
      <c r="U361" s="88" t="s">
        <v>15</v>
      </c>
      <c r="V361" s="282"/>
      <c r="W361" s="283"/>
      <c r="X361" s="284"/>
      <c r="Y361" s="282"/>
      <c r="Z361" s="284"/>
      <c r="AA361" s="84" t="s">
        <v>22</v>
      </c>
      <c r="AB361" s="262"/>
      <c r="AC361" s="25" t="s">
        <v>16</v>
      </c>
      <c r="AD361" s="262"/>
      <c r="AE361" s="262"/>
      <c r="AF361" s="84" t="s">
        <v>1078</v>
      </c>
      <c r="AG361" s="262"/>
      <c r="AH361" s="262"/>
      <c r="AI361" s="89" t="s">
        <v>1081</v>
      </c>
      <c r="AJ361" s="84" t="s">
        <v>1085</v>
      </c>
      <c r="AK361" s="269"/>
      <c r="AL361" s="93" t="s">
        <v>1090</v>
      </c>
      <c r="AM361" s="93" t="s">
        <v>1091</v>
      </c>
      <c r="AN361" s="26" t="s">
        <v>1095</v>
      </c>
      <c r="AO361" s="84" t="s">
        <v>1078</v>
      </c>
      <c r="AP361" s="284"/>
      <c r="AQ361" s="262"/>
      <c r="AR361" s="89" t="s">
        <v>1081</v>
      </c>
      <c r="AS361" s="84" t="s">
        <v>1098</v>
      </c>
      <c r="AT361" s="262"/>
      <c r="AU361" s="111"/>
    </row>
    <row r="362" spans="1:49" s="44" customFormat="1" x14ac:dyDescent="0.5">
      <c r="A362" s="45"/>
      <c r="B362" s="33"/>
      <c r="C362" s="20"/>
      <c r="D362" s="93"/>
      <c r="E362" s="97"/>
      <c r="F362" s="87"/>
      <c r="G362" s="97"/>
      <c r="H362" s="87" t="s">
        <v>1077</v>
      </c>
      <c r="I362" s="97"/>
      <c r="J362" s="87"/>
      <c r="K362" s="97"/>
      <c r="L362" s="97"/>
      <c r="M362" s="89"/>
      <c r="N362" s="89"/>
      <c r="O362" s="89"/>
      <c r="P362" s="97"/>
      <c r="Q362" s="97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27"/>
      <c r="AD362" s="89"/>
      <c r="AE362" s="89"/>
      <c r="AF362" s="84" t="s">
        <v>1082</v>
      </c>
      <c r="AG362" s="262"/>
      <c r="AH362" s="262"/>
      <c r="AI362" s="89" t="s">
        <v>1084</v>
      </c>
      <c r="AJ362" s="84" t="s">
        <v>1087</v>
      </c>
      <c r="AK362" s="269"/>
      <c r="AL362" s="93"/>
      <c r="AM362" s="93" t="s">
        <v>1092</v>
      </c>
      <c r="AN362" s="26" t="s">
        <v>1096</v>
      </c>
      <c r="AO362" s="84" t="s">
        <v>1082</v>
      </c>
      <c r="AP362" s="284"/>
      <c r="AQ362" s="262"/>
      <c r="AR362" s="89" t="s">
        <v>1084</v>
      </c>
      <c r="AS362" s="84" t="s">
        <v>1091</v>
      </c>
      <c r="AT362" s="262"/>
      <c r="AU362" s="111"/>
    </row>
    <row r="363" spans="1:49" s="44" customFormat="1" x14ac:dyDescent="0.5">
      <c r="A363" s="45"/>
      <c r="B363" s="33"/>
      <c r="C363" s="28"/>
      <c r="D363" s="94"/>
      <c r="E363" s="22"/>
      <c r="F363" s="29"/>
      <c r="G363" s="22"/>
      <c r="H363" s="29"/>
      <c r="I363" s="22"/>
      <c r="J363" s="29"/>
      <c r="K363" s="22"/>
      <c r="L363" s="22"/>
      <c r="M363" s="30"/>
      <c r="N363" s="30"/>
      <c r="O363" s="30"/>
      <c r="P363" s="22"/>
      <c r="Q363" s="22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1"/>
      <c r="AD363" s="30"/>
      <c r="AE363" s="30"/>
      <c r="AF363" s="85" t="s">
        <v>1083</v>
      </c>
      <c r="AG363" s="263"/>
      <c r="AH363" s="263"/>
      <c r="AI363" s="30" t="s">
        <v>1085</v>
      </c>
      <c r="AJ363" s="85" t="s">
        <v>1072</v>
      </c>
      <c r="AK363" s="270"/>
      <c r="AL363" s="94"/>
      <c r="AM363" s="94" t="s">
        <v>1093</v>
      </c>
      <c r="AN363" s="65"/>
      <c r="AO363" s="85" t="s">
        <v>1083</v>
      </c>
      <c r="AP363" s="296"/>
      <c r="AQ363" s="263"/>
      <c r="AR363" s="30" t="s">
        <v>1085</v>
      </c>
      <c r="AS363" s="85" t="s">
        <v>1099</v>
      </c>
      <c r="AT363" s="263"/>
      <c r="AU363" s="111"/>
      <c r="AV363" s="70"/>
      <c r="AW363" s="70"/>
    </row>
    <row r="364" spans="1:49" s="44" customFormat="1" x14ac:dyDescent="0.5">
      <c r="A364" s="45" t="s">
        <v>183</v>
      </c>
      <c r="B364" s="33" t="s">
        <v>39</v>
      </c>
      <c r="C364" s="33" t="s">
        <v>1358</v>
      </c>
      <c r="D364" s="33" t="s">
        <v>13</v>
      </c>
      <c r="E364" s="32">
        <v>33634</v>
      </c>
      <c r="F364" s="32">
        <v>46</v>
      </c>
      <c r="G364" s="32">
        <v>70</v>
      </c>
      <c r="H364" s="32">
        <v>13</v>
      </c>
      <c r="I364" s="32" t="s">
        <v>25</v>
      </c>
      <c r="J364" s="32">
        <v>2</v>
      </c>
      <c r="K364" s="32">
        <v>46</v>
      </c>
      <c r="L364" s="32" t="s">
        <v>209</v>
      </c>
      <c r="M364" s="47" t="s">
        <v>77</v>
      </c>
      <c r="N364" s="48" t="s">
        <v>429</v>
      </c>
      <c r="O364" s="37" t="s">
        <v>79</v>
      </c>
      <c r="P364" s="38" t="s">
        <v>430</v>
      </c>
      <c r="Q364" s="39" t="s">
        <v>31</v>
      </c>
      <c r="R364" s="49">
        <v>1</v>
      </c>
      <c r="S364" s="49"/>
      <c r="T364" s="49">
        <v>1</v>
      </c>
      <c r="U364" s="95"/>
      <c r="V364" s="47" t="s">
        <v>77</v>
      </c>
      <c r="W364" s="48" t="s">
        <v>429</v>
      </c>
      <c r="X364" s="37" t="s">
        <v>79</v>
      </c>
      <c r="Y364" s="38" t="s">
        <v>430</v>
      </c>
      <c r="Z364" s="39" t="s">
        <v>31</v>
      </c>
      <c r="AA364" s="49">
        <v>1</v>
      </c>
      <c r="AB364" s="42">
        <v>1</v>
      </c>
      <c r="AC364" s="50">
        <v>2</v>
      </c>
      <c r="AD364" s="42"/>
      <c r="AE364" s="42"/>
      <c r="AF364" s="42"/>
      <c r="AG364" s="42"/>
      <c r="AH364" s="42"/>
      <c r="AI364" s="42"/>
      <c r="AJ364" s="42">
        <f>SUM(J364*100+K364)</f>
        <v>246</v>
      </c>
      <c r="AK364" s="42"/>
      <c r="AL364" s="42"/>
      <c r="AM364" s="42"/>
      <c r="AN364" s="42"/>
      <c r="AO364" s="42"/>
      <c r="AP364" s="42"/>
      <c r="AQ364" s="42"/>
      <c r="AR364" s="42"/>
      <c r="AS364" s="42"/>
      <c r="AT364" s="42" t="s">
        <v>103</v>
      </c>
      <c r="AV364" s="112"/>
      <c r="AW364" s="112"/>
    </row>
    <row r="365" spans="1:49" s="44" customFormat="1" x14ac:dyDescent="0.5">
      <c r="A365" s="45" t="s">
        <v>183</v>
      </c>
      <c r="B365" s="33" t="s">
        <v>176</v>
      </c>
      <c r="C365" s="33" t="s">
        <v>1359</v>
      </c>
      <c r="D365" s="33" t="s">
        <v>13</v>
      </c>
      <c r="E365" s="32">
        <v>6086</v>
      </c>
      <c r="F365" s="32">
        <v>60</v>
      </c>
      <c r="G365" s="32">
        <v>6085</v>
      </c>
      <c r="H365" s="32">
        <v>13</v>
      </c>
      <c r="I365" s="32" t="s">
        <v>25</v>
      </c>
      <c r="J365" s="32">
        <v>1</v>
      </c>
      <c r="K365" s="32">
        <v>97</v>
      </c>
      <c r="L365" s="32" t="s">
        <v>209</v>
      </c>
      <c r="M365" s="47" t="s">
        <v>27</v>
      </c>
      <c r="N365" s="48" t="s">
        <v>431</v>
      </c>
      <c r="O365" s="37" t="s">
        <v>79</v>
      </c>
      <c r="P365" s="38" t="s">
        <v>432</v>
      </c>
      <c r="Q365" s="39" t="s">
        <v>31</v>
      </c>
      <c r="R365" s="49">
        <v>1</v>
      </c>
      <c r="S365" s="49"/>
      <c r="T365" s="49">
        <v>1</v>
      </c>
      <c r="U365" s="95"/>
      <c r="V365" s="47" t="s">
        <v>27</v>
      </c>
      <c r="W365" s="48" t="s">
        <v>431</v>
      </c>
      <c r="X365" s="37" t="s">
        <v>79</v>
      </c>
      <c r="Y365" s="38" t="s">
        <v>432</v>
      </c>
      <c r="Z365" s="39" t="s">
        <v>31</v>
      </c>
      <c r="AA365" s="49">
        <v>1</v>
      </c>
      <c r="AB365" s="42">
        <v>1</v>
      </c>
      <c r="AC365" s="50">
        <v>1</v>
      </c>
      <c r="AD365" s="42"/>
      <c r="AE365" s="42"/>
      <c r="AF365" s="42"/>
      <c r="AG365" s="42">
        <f>SUM(J365*100+K365)</f>
        <v>197</v>
      </c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 t="s">
        <v>32</v>
      </c>
    </row>
    <row r="366" spans="1:49" s="44" customFormat="1" x14ac:dyDescent="0.5">
      <c r="A366" s="45" t="s">
        <v>183</v>
      </c>
      <c r="B366" s="33" t="s">
        <v>40</v>
      </c>
      <c r="C366" s="33" t="s">
        <v>1360</v>
      </c>
      <c r="D366" s="33" t="s">
        <v>13</v>
      </c>
      <c r="E366" s="32">
        <v>33635</v>
      </c>
      <c r="F366" s="32">
        <v>47</v>
      </c>
      <c r="G366" s="32">
        <v>71</v>
      </c>
      <c r="H366" s="32">
        <v>13</v>
      </c>
      <c r="I366" s="32" t="s">
        <v>25</v>
      </c>
      <c r="J366" s="32" t="s">
        <v>25</v>
      </c>
      <c r="K366" s="32">
        <v>85.9</v>
      </c>
      <c r="L366" s="32" t="s">
        <v>209</v>
      </c>
      <c r="M366" s="47" t="s">
        <v>27</v>
      </c>
      <c r="N366" s="48" t="s">
        <v>433</v>
      </c>
      <c r="O366" s="37" t="s">
        <v>434</v>
      </c>
      <c r="P366" s="38" t="s">
        <v>430</v>
      </c>
      <c r="Q366" s="39" t="s">
        <v>31</v>
      </c>
      <c r="R366" s="49">
        <v>1</v>
      </c>
      <c r="S366" s="49"/>
      <c r="T366" s="49">
        <v>1</v>
      </c>
      <c r="U366" s="95"/>
      <c r="V366" s="47" t="s">
        <v>27</v>
      </c>
      <c r="W366" s="48" t="s">
        <v>433</v>
      </c>
      <c r="X366" s="37" t="s">
        <v>434</v>
      </c>
      <c r="Y366" s="38" t="s">
        <v>430</v>
      </c>
      <c r="Z366" s="39" t="s">
        <v>31</v>
      </c>
      <c r="AA366" s="49">
        <v>1</v>
      </c>
      <c r="AB366" s="42">
        <v>1</v>
      </c>
      <c r="AC366" s="50">
        <v>1</v>
      </c>
      <c r="AD366" s="42"/>
      <c r="AE366" s="42"/>
      <c r="AF366" s="42">
        <f>SUM(K366)</f>
        <v>85.9</v>
      </c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 t="s">
        <v>161</v>
      </c>
    </row>
    <row r="367" spans="1:49" s="44" customFormat="1" x14ac:dyDescent="0.5">
      <c r="A367" s="45" t="s">
        <v>183</v>
      </c>
      <c r="B367" s="33" t="s">
        <v>41</v>
      </c>
      <c r="C367" s="33" t="s">
        <v>1361</v>
      </c>
      <c r="D367" s="33" t="s">
        <v>13</v>
      </c>
      <c r="E367" s="46">
        <v>1948</v>
      </c>
      <c r="F367" s="46">
        <v>50</v>
      </c>
      <c r="G367" s="46">
        <v>4756</v>
      </c>
      <c r="H367" s="34">
        <v>13</v>
      </c>
      <c r="I367" s="32" t="s">
        <v>25</v>
      </c>
      <c r="J367" s="32" t="s">
        <v>25</v>
      </c>
      <c r="K367" s="32">
        <v>72.5</v>
      </c>
      <c r="L367" s="32" t="s">
        <v>209</v>
      </c>
      <c r="M367" s="47" t="s">
        <v>105</v>
      </c>
      <c r="N367" s="48" t="s">
        <v>678</v>
      </c>
      <c r="O367" s="37" t="s">
        <v>426</v>
      </c>
      <c r="P367" s="38" t="s">
        <v>427</v>
      </c>
      <c r="Q367" s="39" t="s">
        <v>31</v>
      </c>
      <c r="R367" s="49">
        <v>1</v>
      </c>
      <c r="S367" s="49"/>
      <c r="T367" s="49">
        <v>1</v>
      </c>
      <c r="U367" s="95"/>
      <c r="V367" s="47" t="s">
        <v>105</v>
      </c>
      <c r="W367" s="48" t="s">
        <v>678</v>
      </c>
      <c r="X367" s="37" t="s">
        <v>426</v>
      </c>
      <c r="Y367" s="38" t="s">
        <v>427</v>
      </c>
      <c r="Z367" s="39" t="s">
        <v>31</v>
      </c>
      <c r="AA367" s="49">
        <v>1</v>
      </c>
      <c r="AB367" s="42"/>
      <c r="AC367" s="50"/>
      <c r="AD367" s="42"/>
      <c r="AE367" s="42"/>
      <c r="AF367" s="42">
        <f>SUM(K367)</f>
        <v>72.5</v>
      </c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 t="s">
        <v>533</v>
      </c>
    </row>
    <row r="368" spans="1:49" s="44" customFormat="1" x14ac:dyDescent="0.5">
      <c r="A368" s="45" t="s">
        <v>183</v>
      </c>
      <c r="B368" s="33" t="s">
        <v>42</v>
      </c>
      <c r="C368" s="33" t="s">
        <v>1362</v>
      </c>
      <c r="D368" s="33" t="s">
        <v>13</v>
      </c>
      <c r="E368" s="46">
        <v>31576</v>
      </c>
      <c r="F368" s="46">
        <v>48</v>
      </c>
      <c r="G368" s="46">
        <v>72</v>
      </c>
      <c r="H368" s="34">
        <v>13</v>
      </c>
      <c r="I368" s="32" t="s">
        <v>25</v>
      </c>
      <c r="J368" s="32" t="s">
        <v>25</v>
      </c>
      <c r="K368" s="32">
        <v>88.2</v>
      </c>
      <c r="L368" s="32" t="s">
        <v>209</v>
      </c>
      <c r="M368" s="47" t="s">
        <v>27</v>
      </c>
      <c r="N368" s="48" t="s">
        <v>433</v>
      </c>
      <c r="O368" s="37" t="s">
        <v>434</v>
      </c>
      <c r="P368" s="38" t="s">
        <v>430</v>
      </c>
      <c r="Q368" s="39" t="s">
        <v>31</v>
      </c>
      <c r="R368" s="49">
        <v>1</v>
      </c>
      <c r="S368" s="49"/>
      <c r="T368" s="49">
        <v>1</v>
      </c>
      <c r="U368" s="95"/>
      <c r="V368" s="47" t="s">
        <v>27</v>
      </c>
      <c r="W368" s="48" t="s">
        <v>433</v>
      </c>
      <c r="X368" s="37" t="s">
        <v>434</v>
      </c>
      <c r="Y368" s="38" t="s">
        <v>430</v>
      </c>
      <c r="Z368" s="39" t="s">
        <v>31</v>
      </c>
      <c r="AA368" s="49">
        <v>1</v>
      </c>
      <c r="AB368" s="42">
        <v>1</v>
      </c>
      <c r="AC368" s="50">
        <v>1</v>
      </c>
      <c r="AD368" s="42"/>
      <c r="AE368" s="42"/>
      <c r="AF368" s="42">
        <f>SUM(K368)</f>
        <v>88.2</v>
      </c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 t="s">
        <v>161</v>
      </c>
    </row>
    <row r="369" spans="1:46" s="44" customFormat="1" x14ac:dyDescent="0.5">
      <c r="A369" s="45" t="s">
        <v>183</v>
      </c>
      <c r="B369" s="33" t="s">
        <v>43</v>
      </c>
      <c r="C369" s="33" t="s">
        <v>1363</v>
      </c>
      <c r="D369" s="33" t="s">
        <v>13</v>
      </c>
      <c r="E369" s="46">
        <v>1955</v>
      </c>
      <c r="F369" s="46">
        <v>51</v>
      </c>
      <c r="G369" s="46">
        <v>4757</v>
      </c>
      <c r="H369" s="34">
        <v>13</v>
      </c>
      <c r="I369" s="32" t="s">
        <v>25</v>
      </c>
      <c r="J369" s="32">
        <v>1</v>
      </c>
      <c r="K369" s="32">
        <v>1.4</v>
      </c>
      <c r="L369" s="32" t="s">
        <v>209</v>
      </c>
      <c r="M369" s="47" t="s">
        <v>105</v>
      </c>
      <c r="N369" s="48" t="s">
        <v>678</v>
      </c>
      <c r="O369" s="37" t="s">
        <v>426</v>
      </c>
      <c r="P369" s="38" t="s">
        <v>427</v>
      </c>
      <c r="Q369" s="39" t="s">
        <v>31</v>
      </c>
      <c r="R369" s="49">
        <v>1</v>
      </c>
      <c r="S369" s="49"/>
      <c r="T369" s="49">
        <v>1</v>
      </c>
      <c r="U369" s="95"/>
      <c r="V369" s="47" t="s">
        <v>105</v>
      </c>
      <c r="W369" s="48" t="s">
        <v>678</v>
      </c>
      <c r="X369" s="37" t="s">
        <v>426</v>
      </c>
      <c r="Y369" s="38" t="s">
        <v>427</v>
      </c>
      <c r="Z369" s="39" t="s">
        <v>31</v>
      </c>
      <c r="AA369" s="49">
        <v>1</v>
      </c>
      <c r="AB369" s="42"/>
      <c r="AC369" s="50"/>
      <c r="AD369" s="42"/>
      <c r="AE369" s="42"/>
      <c r="AF369" s="42">
        <f>SUM(J369*100+K369)</f>
        <v>101.4</v>
      </c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 t="s">
        <v>542</v>
      </c>
    </row>
    <row r="370" spans="1:46" s="44" customFormat="1" x14ac:dyDescent="0.5">
      <c r="A370" s="45" t="s">
        <v>183</v>
      </c>
      <c r="B370" s="33" t="s">
        <v>44</v>
      </c>
      <c r="C370" s="33" t="s">
        <v>1364</v>
      </c>
      <c r="D370" s="33" t="s">
        <v>13</v>
      </c>
      <c r="E370" s="46">
        <v>51108</v>
      </c>
      <c r="F370" s="46">
        <v>863</v>
      </c>
      <c r="G370" s="46">
        <v>795</v>
      </c>
      <c r="H370" s="34"/>
      <c r="I370" s="32">
        <v>1</v>
      </c>
      <c r="J370" s="32">
        <v>2</v>
      </c>
      <c r="K370" s="32">
        <v>39.5</v>
      </c>
      <c r="L370" s="46" t="s">
        <v>278</v>
      </c>
      <c r="M370" s="47" t="s">
        <v>77</v>
      </c>
      <c r="N370" s="48" t="s">
        <v>679</v>
      </c>
      <c r="O370" s="37" t="s">
        <v>680</v>
      </c>
      <c r="P370" s="38"/>
      <c r="Q370" s="39"/>
      <c r="R370" s="49">
        <v>1</v>
      </c>
      <c r="S370" s="49"/>
      <c r="T370" s="49">
        <v>1</v>
      </c>
      <c r="U370" s="95"/>
      <c r="V370" s="47" t="s">
        <v>77</v>
      </c>
      <c r="W370" s="48" t="s">
        <v>679</v>
      </c>
      <c r="X370" s="37" t="s">
        <v>680</v>
      </c>
      <c r="Y370" s="38"/>
      <c r="Z370" s="39"/>
      <c r="AA370" s="49">
        <v>1</v>
      </c>
      <c r="AB370" s="42"/>
      <c r="AC370" s="50"/>
      <c r="AD370" s="42"/>
      <c r="AE370" s="42"/>
      <c r="AF370" s="42">
        <f>SUM(I370*400+J370*100+K370)</f>
        <v>639.5</v>
      </c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 t="s">
        <v>533</v>
      </c>
    </row>
    <row r="371" spans="1:46" s="44" customFormat="1" x14ac:dyDescent="0.5">
      <c r="A371" s="45" t="s">
        <v>183</v>
      </c>
      <c r="B371" s="33" t="s">
        <v>167</v>
      </c>
      <c r="C371" s="33" t="s">
        <v>1365</v>
      </c>
      <c r="D371" s="33" t="s">
        <v>13</v>
      </c>
      <c r="E371" s="46">
        <v>12140</v>
      </c>
      <c r="F371" s="46">
        <v>129</v>
      </c>
      <c r="G371" s="46">
        <v>9226</v>
      </c>
      <c r="H371" s="34">
        <v>13</v>
      </c>
      <c r="I371" s="32">
        <v>2</v>
      </c>
      <c r="J371" s="32" t="s">
        <v>25</v>
      </c>
      <c r="K371" s="32" t="s">
        <v>25</v>
      </c>
      <c r="L371" s="46" t="s">
        <v>278</v>
      </c>
      <c r="M371" s="47" t="s">
        <v>77</v>
      </c>
      <c r="N371" s="48" t="s">
        <v>483</v>
      </c>
      <c r="O371" s="37" t="s">
        <v>149</v>
      </c>
      <c r="P371" s="38" t="s">
        <v>482</v>
      </c>
      <c r="Q371" s="39" t="s">
        <v>31</v>
      </c>
      <c r="R371" s="49">
        <v>1</v>
      </c>
      <c r="S371" s="49"/>
      <c r="T371" s="49">
        <v>1</v>
      </c>
      <c r="U371" s="95"/>
      <c r="V371" s="47" t="s">
        <v>77</v>
      </c>
      <c r="W371" s="48" t="s">
        <v>483</v>
      </c>
      <c r="X371" s="37" t="s">
        <v>149</v>
      </c>
      <c r="Y371" s="38" t="s">
        <v>482</v>
      </c>
      <c r="Z371" s="39" t="s">
        <v>31</v>
      </c>
      <c r="AA371" s="49">
        <v>1</v>
      </c>
      <c r="AB371" s="42"/>
      <c r="AC371" s="50"/>
      <c r="AD371" s="42"/>
      <c r="AE371" s="42"/>
      <c r="AF371" s="42">
        <f>SUM(I371*400)</f>
        <v>800</v>
      </c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 t="s">
        <v>542</v>
      </c>
    </row>
    <row r="372" spans="1:46" s="44" customFormat="1" x14ac:dyDescent="0.5">
      <c r="A372" s="45" t="s">
        <v>183</v>
      </c>
      <c r="B372" s="33" t="s">
        <v>168</v>
      </c>
      <c r="C372" s="33" t="s">
        <v>1366</v>
      </c>
      <c r="D372" s="33" t="s">
        <v>13</v>
      </c>
      <c r="E372" s="46">
        <v>12087</v>
      </c>
      <c r="F372" s="46">
        <v>1359</v>
      </c>
      <c r="G372" s="46">
        <v>9222</v>
      </c>
      <c r="H372" s="34">
        <v>4</v>
      </c>
      <c r="I372" s="32">
        <v>4</v>
      </c>
      <c r="J372" s="32" t="s">
        <v>25</v>
      </c>
      <c r="K372" s="32" t="s">
        <v>25</v>
      </c>
      <c r="L372" s="46" t="s">
        <v>278</v>
      </c>
      <c r="M372" s="47" t="s">
        <v>27</v>
      </c>
      <c r="N372" s="48" t="s">
        <v>435</v>
      </c>
      <c r="O372" s="37" t="s">
        <v>79</v>
      </c>
      <c r="P372" s="38" t="s">
        <v>681</v>
      </c>
      <c r="Q372" s="39" t="s">
        <v>682</v>
      </c>
      <c r="R372" s="49">
        <v>1</v>
      </c>
      <c r="S372" s="49"/>
      <c r="T372" s="49">
        <v>1</v>
      </c>
      <c r="U372" s="95"/>
      <c r="V372" s="47" t="s">
        <v>27</v>
      </c>
      <c r="W372" s="48" t="s">
        <v>435</v>
      </c>
      <c r="X372" s="37" t="s">
        <v>79</v>
      </c>
      <c r="Y372" s="38" t="s">
        <v>681</v>
      </c>
      <c r="Z372" s="39" t="s">
        <v>682</v>
      </c>
      <c r="AA372" s="49">
        <v>1</v>
      </c>
      <c r="AB372" s="42"/>
      <c r="AC372" s="50"/>
      <c r="AD372" s="42"/>
      <c r="AE372" s="42"/>
      <c r="AF372" s="42">
        <f>SUM(I372*400)</f>
        <v>1600</v>
      </c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 t="s">
        <v>542</v>
      </c>
    </row>
    <row r="373" spans="1:46" s="44" customFormat="1" x14ac:dyDescent="0.5">
      <c r="A373" s="45" t="s">
        <v>183</v>
      </c>
      <c r="B373" s="33" t="s">
        <v>174</v>
      </c>
      <c r="C373" s="33" t="s">
        <v>1367</v>
      </c>
      <c r="D373" s="33" t="s">
        <v>13</v>
      </c>
      <c r="E373" s="32">
        <v>12121</v>
      </c>
      <c r="F373" s="32">
        <v>128</v>
      </c>
      <c r="G373" s="32">
        <v>9217</v>
      </c>
      <c r="H373" s="32">
        <v>4</v>
      </c>
      <c r="I373" s="32">
        <v>1</v>
      </c>
      <c r="J373" s="32" t="s">
        <v>25</v>
      </c>
      <c r="K373" s="32" t="s">
        <v>25</v>
      </c>
      <c r="L373" s="46" t="s">
        <v>278</v>
      </c>
      <c r="M373" s="47" t="s">
        <v>27</v>
      </c>
      <c r="N373" s="48" t="s">
        <v>435</v>
      </c>
      <c r="O373" s="37" t="s">
        <v>79</v>
      </c>
      <c r="P373" s="38" t="s">
        <v>681</v>
      </c>
      <c r="Q373" s="39" t="s">
        <v>682</v>
      </c>
      <c r="R373" s="49">
        <v>1</v>
      </c>
      <c r="S373" s="49"/>
      <c r="T373" s="49">
        <v>1</v>
      </c>
      <c r="U373" s="95"/>
      <c r="V373" s="53" t="s">
        <v>77</v>
      </c>
      <c r="W373" s="54" t="s">
        <v>436</v>
      </c>
      <c r="X373" s="37" t="s">
        <v>437</v>
      </c>
      <c r="Y373" s="38" t="s">
        <v>438</v>
      </c>
      <c r="Z373" s="39" t="s">
        <v>31</v>
      </c>
      <c r="AA373" s="49">
        <v>1</v>
      </c>
      <c r="AB373" s="42">
        <v>1</v>
      </c>
      <c r="AC373" s="50">
        <v>1</v>
      </c>
      <c r="AD373" s="42"/>
      <c r="AE373" s="42"/>
      <c r="AF373" s="42"/>
      <c r="AG373" s="42">
        <f>SUM(I373*400)</f>
        <v>400</v>
      </c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 t="s">
        <v>32</v>
      </c>
    </row>
    <row r="374" spans="1:46" s="44" customFormat="1" x14ac:dyDescent="0.5">
      <c r="A374" s="45" t="s">
        <v>183</v>
      </c>
      <c r="B374" s="33" t="s">
        <v>185</v>
      </c>
      <c r="C374" s="33" t="s">
        <v>1368</v>
      </c>
      <c r="D374" s="33" t="s">
        <v>13</v>
      </c>
      <c r="E374" s="46">
        <v>12088</v>
      </c>
      <c r="F374" s="46">
        <v>1360</v>
      </c>
      <c r="G374" s="46">
        <v>9223</v>
      </c>
      <c r="H374" s="34">
        <v>4</v>
      </c>
      <c r="I374" s="32">
        <v>4</v>
      </c>
      <c r="J374" s="32" t="s">
        <v>25</v>
      </c>
      <c r="K374" s="32" t="s">
        <v>25</v>
      </c>
      <c r="L374" s="46" t="s">
        <v>278</v>
      </c>
      <c r="M374" s="47" t="s">
        <v>27</v>
      </c>
      <c r="N374" s="48" t="s">
        <v>435</v>
      </c>
      <c r="O374" s="37" t="s">
        <v>79</v>
      </c>
      <c r="P374" s="38" t="s">
        <v>681</v>
      </c>
      <c r="Q374" s="39" t="s">
        <v>682</v>
      </c>
      <c r="R374" s="49">
        <v>1</v>
      </c>
      <c r="S374" s="49"/>
      <c r="T374" s="49">
        <v>1</v>
      </c>
      <c r="U374" s="95"/>
      <c r="V374" s="47" t="s">
        <v>27</v>
      </c>
      <c r="W374" s="48" t="s">
        <v>435</v>
      </c>
      <c r="X374" s="37" t="s">
        <v>79</v>
      </c>
      <c r="Y374" s="38" t="s">
        <v>681</v>
      </c>
      <c r="Z374" s="39" t="s">
        <v>682</v>
      </c>
      <c r="AA374" s="49">
        <v>1</v>
      </c>
      <c r="AB374" s="42"/>
      <c r="AC374" s="50"/>
      <c r="AD374" s="42"/>
      <c r="AE374" s="42"/>
      <c r="AF374" s="42"/>
      <c r="AG374" s="42"/>
      <c r="AH374" s="42"/>
      <c r="AI374" s="42">
        <f>SUM(I374*400)</f>
        <v>1600</v>
      </c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 t="s">
        <v>538</v>
      </c>
    </row>
    <row r="375" spans="1:46" s="44" customFormat="1" x14ac:dyDescent="0.5">
      <c r="A375" s="45" t="s">
        <v>183</v>
      </c>
      <c r="B375" s="33" t="s">
        <v>45</v>
      </c>
      <c r="C375" s="33" t="s">
        <v>1369</v>
      </c>
      <c r="D375" s="33" t="s">
        <v>13</v>
      </c>
      <c r="E375" s="46">
        <v>51236</v>
      </c>
      <c r="F375" s="46">
        <v>1058</v>
      </c>
      <c r="G375" s="46">
        <v>860</v>
      </c>
      <c r="H375" s="34"/>
      <c r="I375" s="32">
        <v>2</v>
      </c>
      <c r="J375" s="32">
        <v>3</v>
      </c>
      <c r="K375" s="32">
        <v>57.9</v>
      </c>
      <c r="L375" s="46" t="s">
        <v>278</v>
      </c>
      <c r="M375" s="47" t="s">
        <v>27</v>
      </c>
      <c r="N375" s="48" t="s">
        <v>683</v>
      </c>
      <c r="O375" s="37" t="s">
        <v>79</v>
      </c>
      <c r="P375" s="38"/>
      <c r="Q375" s="39"/>
      <c r="R375" s="49">
        <v>1</v>
      </c>
      <c r="S375" s="49"/>
      <c r="T375" s="49">
        <v>1</v>
      </c>
      <c r="U375" s="95"/>
      <c r="V375" s="47" t="s">
        <v>27</v>
      </c>
      <c r="W375" s="48" t="s">
        <v>683</v>
      </c>
      <c r="X375" s="37" t="s">
        <v>79</v>
      </c>
      <c r="Y375" s="38"/>
      <c r="Z375" s="39"/>
      <c r="AA375" s="49">
        <v>1</v>
      </c>
      <c r="AB375" s="42"/>
      <c r="AC375" s="50"/>
      <c r="AD375" s="42"/>
      <c r="AE375" s="42"/>
      <c r="AF375" s="42">
        <f>SUM(I375*400+J375*100+K375)</f>
        <v>1157.9000000000001</v>
      </c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 t="s">
        <v>565</v>
      </c>
    </row>
    <row r="376" spans="1:46" s="44" customFormat="1" x14ac:dyDescent="0.5">
      <c r="A376" s="45" t="s">
        <v>183</v>
      </c>
      <c r="B376" s="33" t="s">
        <v>46</v>
      </c>
      <c r="C376" s="33" t="s">
        <v>1370</v>
      </c>
      <c r="D376" s="33" t="s">
        <v>13</v>
      </c>
      <c r="E376" s="46">
        <v>87</v>
      </c>
      <c r="F376" s="46">
        <v>1214</v>
      </c>
      <c r="G376" s="46">
        <v>4051</v>
      </c>
      <c r="H376" s="34"/>
      <c r="I376" s="32" t="s">
        <v>25</v>
      </c>
      <c r="J376" s="32">
        <v>3</v>
      </c>
      <c r="K376" s="32">
        <v>44.4</v>
      </c>
      <c r="L376" s="46" t="s">
        <v>278</v>
      </c>
      <c r="M376" s="47" t="s">
        <v>77</v>
      </c>
      <c r="N376" s="48" t="s">
        <v>684</v>
      </c>
      <c r="O376" s="37" t="s">
        <v>79</v>
      </c>
      <c r="P376" s="38"/>
      <c r="Q376" s="39"/>
      <c r="R376" s="49">
        <v>1</v>
      </c>
      <c r="S376" s="49"/>
      <c r="T376" s="49">
        <v>1</v>
      </c>
      <c r="U376" s="95"/>
      <c r="V376" s="47" t="s">
        <v>77</v>
      </c>
      <c r="W376" s="48" t="s">
        <v>684</v>
      </c>
      <c r="X376" s="37" t="s">
        <v>79</v>
      </c>
      <c r="Y376" s="38"/>
      <c r="Z376" s="39"/>
      <c r="AA376" s="49">
        <v>1</v>
      </c>
      <c r="AB376" s="42"/>
      <c r="AC376" s="50"/>
      <c r="AD376" s="42"/>
      <c r="AE376" s="42"/>
      <c r="AF376" s="42">
        <f>SUM(J376*100+K376)</f>
        <v>344.4</v>
      </c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 t="s">
        <v>565</v>
      </c>
    </row>
    <row r="377" spans="1:46" s="44" customFormat="1" x14ac:dyDescent="0.5">
      <c r="A377" s="45"/>
      <c r="B377" s="66"/>
      <c r="C377" s="33" t="s">
        <v>1371</v>
      </c>
      <c r="D377" s="33" t="s">
        <v>13</v>
      </c>
      <c r="E377" s="46">
        <v>58</v>
      </c>
      <c r="F377" s="46">
        <v>1215</v>
      </c>
      <c r="G377" s="46">
        <v>4052</v>
      </c>
      <c r="H377" s="34"/>
      <c r="I377" s="32">
        <v>1</v>
      </c>
      <c r="J377" s="32">
        <v>3</v>
      </c>
      <c r="K377" s="32">
        <v>65.7</v>
      </c>
      <c r="L377" s="46" t="s">
        <v>278</v>
      </c>
      <c r="M377" s="47" t="s">
        <v>77</v>
      </c>
      <c r="N377" s="48" t="s">
        <v>684</v>
      </c>
      <c r="O377" s="37" t="s">
        <v>79</v>
      </c>
      <c r="P377" s="38"/>
      <c r="Q377" s="39"/>
      <c r="R377" s="49">
        <v>1</v>
      </c>
      <c r="S377" s="49"/>
      <c r="T377" s="49">
        <v>1</v>
      </c>
      <c r="U377" s="215"/>
      <c r="V377" s="47" t="s">
        <v>77</v>
      </c>
      <c r="W377" s="48" t="s">
        <v>684</v>
      </c>
      <c r="X377" s="37" t="s">
        <v>79</v>
      </c>
      <c r="Y377" s="38"/>
      <c r="Z377" s="39"/>
      <c r="AA377" s="49">
        <v>1</v>
      </c>
      <c r="AB377" s="228"/>
      <c r="AC377" s="50"/>
      <c r="AD377" s="228"/>
      <c r="AE377" s="228"/>
      <c r="AF377" s="228">
        <f>SUM(I377*400+J377*100+K377)</f>
        <v>765.7</v>
      </c>
      <c r="AG377" s="228"/>
      <c r="AH377" s="228"/>
      <c r="AI377" s="228"/>
      <c r="AJ377" s="228"/>
      <c r="AK377" s="228"/>
      <c r="AL377" s="228"/>
      <c r="AM377" s="228"/>
      <c r="AN377" s="228"/>
      <c r="AO377" s="228"/>
      <c r="AP377" s="228"/>
      <c r="AQ377" s="228"/>
      <c r="AR377" s="228"/>
      <c r="AS377" s="228"/>
      <c r="AT377" s="228" t="s">
        <v>565</v>
      </c>
    </row>
    <row r="378" spans="1:46" s="44" customFormat="1" x14ac:dyDescent="0.5">
      <c r="A378" s="45"/>
      <c r="B378" s="66"/>
      <c r="C378" s="33" t="s">
        <v>1372</v>
      </c>
      <c r="D378" s="71" t="s">
        <v>13</v>
      </c>
      <c r="E378" s="46">
        <v>56</v>
      </c>
      <c r="F378" s="46">
        <v>1213</v>
      </c>
      <c r="G378" s="46">
        <v>4050</v>
      </c>
      <c r="H378" s="46">
        <v>13</v>
      </c>
      <c r="I378" s="45">
        <v>1</v>
      </c>
      <c r="J378" s="45">
        <v>3</v>
      </c>
      <c r="K378" s="45">
        <v>67.5</v>
      </c>
      <c r="L378" s="46" t="s">
        <v>278</v>
      </c>
      <c r="M378" s="98" t="s">
        <v>77</v>
      </c>
      <c r="N378" s="98" t="s">
        <v>475</v>
      </c>
      <c r="O378" s="99" t="s">
        <v>79</v>
      </c>
      <c r="P378" s="100" t="s">
        <v>476</v>
      </c>
      <c r="Q378" s="100" t="s">
        <v>31</v>
      </c>
      <c r="R378" s="49">
        <v>1</v>
      </c>
      <c r="S378" s="49"/>
      <c r="T378" s="49">
        <v>1</v>
      </c>
      <c r="U378" s="49"/>
      <c r="V378" s="98" t="s">
        <v>77</v>
      </c>
      <c r="W378" s="98" t="s">
        <v>475</v>
      </c>
      <c r="X378" s="99" t="s">
        <v>79</v>
      </c>
      <c r="Y378" s="100" t="s">
        <v>476</v>
      </c>
      <c r="Z378" s="100" t="s">
        <v>31</v>
      </c>
      <c r="AA378" s="49">
        <v>1</v>
      </c>
      <c r="AB378" s="75"/>
      <c r="AC378" s="50"/>
      <c r="AD378" s="75"/>
      <c r="AE378" s="75"/>
      <c r="AF378" s="75">
        <f>SUM(I378*400+J378*100+K378)</f>
        <v>767.5</v>
      </c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 t="s">
        <v>565</v>
      </c>
    </row>
    <row r="379" spans="1:46" s="44" customFormat="1" x14ac:dyDescent="0.5">
      <c r="A379" s="45"/>
      <c r="B379" s="66"/>
      <c r="C379" s="33" t="s">
        <v>1373</v>
      </c>
      <c r="D379" s="33" t="s">
        <v>13</v>
      </c>
      <c r="E379" s="46">
        <v>408</v>
      </c>
      <c r="F379" s="46">
        <v>946</v>
      </c>
      <c r="G379" s="46">
        <v>4211</v>
      </c>
      <c r="H379" s="34">
        <v>13</v>
      </c>
      <c r="I379" s="32" t="s">
        <v>25</v>
      </c>
      <c r="J379" s="32">
        <v>3</v>
      </c>
      <c r="K379" s="32">
        <v>91.2</v>
      </c>
      <c r="L379" s="46" t="s">
        <v>278</v>
      </c>
      <c r="M379" s="47" t="s">
        <v>77</v>
      </c>
      <c r="N379" s="48" t="s">
        <v>475</v>
      </c>
      <c r="O379" s="37" t="s">
        <v>79</v>
      </c>
      <c r="P379" s="38" t="s">
        <v>476</v>
      </c>
      <c r="Q379" s="39" t="s">
        <v>31</v>
      </c>
      <c r="R379" s="49">
        <v>1</v>
      </c>
      <c r="S379" s="49"/>
      <c r="T379" s="49">
        <v>1</v>
      </c>
      <c r="U379" s="215"/>
      <c r="V379" s="47" t="s">
        <v>77</v>
      </c>
      <c r="W379" s="48" t="s">
        <v>475</v>
      </c>
      <c r="X379" s="37" t="s">
        <v>79</v>
      </c>
      <c r="Y379" s="38" t="s">
        <v>476</v>
      </c>
      <c r="Z379" s="39" t="s">
        <v>31</v>
      </c>
      <c r="AA379" s="49">
        <v>1</v>
      </c>
      <c r="AB379" s="228"/>
      <c r="AC379" s="50"/>
      <c r="AD379" s="228"/>
      <c r="AE379" s="228"/>
      <c r="AF379" s="228">
        <f>SUM(J379*100+K379)</f>
        <v>391.2</v>
      </c>
      <c r="AG379" s="228"/>
      <c r="AH379" s="228"/>
      <c r="AI379" s="228"/>
      <c r="AJ379" s="228"/>
      <c r="AK379" s="228"/>
      <c r="AL379" s="228"/>
      <c r="AM379" s="228"/>
      <c r="AN379" s="228"/>
      <c r="AO379" s="228"/>
      <c r="AP379" s="228"/>
      <c r="AQ379" s="228"/>
      <c r="AR379" s="228"/>
      <c r="AS379" s="228"/>
      <c r="AT379" s="228" t="s">
        <v>565</v>
      </c>
    </row>
    <row r="380" spans="1:46" s="44" customFormat="1" x14ac:dyDescent="0.5">
      <c r="A380" s="45"/>
      <c r="B380" s="66"/>
      <c r="C380" s="33" t="s">
        <v>1374</v>
      </c>
      <c r="D380" s="33" t="s">
        <v>13</v>
      </c>
      <c r="E380" s="32">
        <v>55</v>
      </c>
      <c r="F380" s="32">
        <v>1212</v>
      </c>
      <c r="G380" s="32">
        <v>4049</v>
      </c>
      <c r="H380" s="32">
        <v>15</v>
      </c>
      <c r="I380" s="32">
        <v>3</v>
      </c>
      <c r="J380" s="32">
        <v>3</v>
      </c>
      <c r="K380" s="32">
        <v>85.4</v>
      </c>
      <c r="L380" s="32" t="s">
        <v>278</v>
      </c>
      <c r="M380" s="47" t="s">
        <v>27</v>
      </c>
      <c r="N380" s="48" t="s">
        <v>439</v>
      </c>
      <c r="O380" s="37" t="s">
        <v>79</v>
      </c>
      <c r="P380" s="38" t="s">
        <v>440</v>
      </c>
      <c r="Q380" s="39" t="s">
        <v>31</v>
      </c>
      <c r="R380" s="49">
        <v>1</v>
      </c>
      <c r="S380" s="49"/>
      <c r="T380" s="49">
        <v>1</v>
      </c>
      <c r="U380" s="215"/>
      <c r="V380" s="47" t="s">
        <v>27</v>
      </c>
      <c r="W380" s="48" t="s">
        <v>439</v>
      </c>
      <c r="X380" s="37" t="s">
        <v>79</v>
      </c>
      <c r="Y380" s="38" t="s">
        <v>440</v>
      </c>
      <c r="Z380" s="39" t="s">
        <v>31</v>
      </c>
      <c r="AA380" s="49">
        <v>1</v>
      </c>
      <c r="AB380" s="228">
        <v>1</v>
      </c>
      <c r="AC380" s="50">
        <v>3</v>
      </c>
      <c r="AD380" s="228"/>
      <c r="AE380" s="228"/>
      <c r="AF380" s="228"/>
      <c r="AG380" s="228"/>
      <c r="AH380" s="228"/>
      <c r="AI380" s="228"/>
      <c r="AJ380" s="228">
        <f>SUM(I380*400+J380*100+K380)</f>
        <v>1585.4</v>
      </c>
      <c r="AK380" s="228"/>
      <c r="AL380" s="228"/>
      <c r="AM380" s="228"/>
      <c r="AN380" s="228"/>
      <c r="AO380" s="228"/>
      <c r="AP380" s="228"/>
      <c r="AQ380" s="228"/>
      <c r="AR380" s="228"/>
      <c r="AS380" s="228"/>
      <c r="AT380" s="228" t="s">
        <v>441</v>
      </c>
    </row>
    <row r="381" spans="1:46" s="44" customFormat="1" x14ac:dyDescent="0.5">
      <c r="A381" s="45"/>
      <c r="B381" s="66"/>
      <c r="C381" s="33" t="s">
        <v>1375</v>
      </c>
      <c r="D381" s="33" t="s">
        <v>13</v>
      </c>
      <c r="E381" s="46">
        <v>54</v>
      </c>
      <c r="F381" s="46">
        <v>1211</v>
      </c>
      <c r="G381" s="46">
        <v>4048</v>
      </c>
      <c r="H381" s="34"/>
      <c r="I381" s="32">
        <v>3</v>
      </c>
      <c r="J381" s="32" t="s">
        <v>25</v>
      </c>
      <c r="K381" s="32">
        <v>31.2</v>
      </c>
      <c r="L381" s="46" t="s">
        <v>278</v>
      </c>
      <c r="M381" s="47" t="s">
        <v>27</v>
      </c>
      <c r="N381" s="48" t="s">
        <v>685</v>
      </c>
      <c r="O381" s="37" t="s">
        <v>79</v>
      </c>
      <c r="P381" s="38"/>
      <c r="Q381" s="39"/>
      <c r="R381" s="49">
        <v>1</v>
      </c>
      <c r="S381" s="49"/>
      <c r="T381" s="49">
        <v>1</v>
      </c>
      <c r="U381" s="215"/>
      <c r="V381" s="47" t="s">
        <v>27</v>
      </c>
      <c r="W381" s="48" t="s">
        <v>685</v>
      </c>
      <c r="X381" s="37" t="s">
        <v>79</v>
      </c>
      <c r="Y381" s="38"/>
      <c r="Z381" s="39"/>
      <c r="AA381" s="49">
        <v>1</v>
      </c>
      <c r="AB381" s="228"/>
      <c r="AC381" s="50"/>
      <c r="AD381" s="228"/>
      <c r="AE381" s="228"/>
      <c r="AF381" s="228">
        <f>SUM(I381*400+K381)</f>
        <v>1231.2</v>
      </c>
      <c r="AG381" s="228"/>
      <c r="AH381" s="228"/>
      <c r="AI381" s="228"/>
      <c r="AJ381" s="228"/>
      <c r="AK381" s="228"/>
      <c r="AL381" s="228"/>
      <c r="AM381" s="228"/>
      <c r="AN381" s="228"/>
      <c r="AO381" s="228"/>
      <c r="AP381" s="228"/>
      <c r="AQ381" s="228"/>
      <c r="AR381" s="228"/>
      <c r="AS381" s="228"/>
      <c r="AT381" s="228" t="s">
        <v>533</v>
      </c>
    </row>
    <row r="382" spans="1:46" s="44" customFormat="1" x14ac:dyDescent="0.5">
      <c r="A382" s="45"/>
      <c r="B382" s="66"/>
      <c r="C382" s="33" t="s">
        <v>1376</v>
      </c>
      <c r="D382" s="33" t="s">
        <v>13</v>
      </c>
      <c r="E382" s="46">
        <v>51109</v>
      </c>
      <c r="F382" s="46">
        <v>864</v>
      </c>
      <c r="G382" s="46">
        <v>796</v>
      </c>
      <c r="H382" s="34"/>
      <c r="I382" s="32">
        <v>2</v>
      </c>
      <c r="J382" s="32">
        <v>2</v>
      </c>
      <c r="K382" s="32">
        <v>26</v>
      </c>
      <c r="L382" s="32" t="s">
        <v>278</v>
      </c>
      <c r="M382" s="47" t="s">
        <v>105</v>
      </c>
      <c r="N382" s="48" t="s">
        <v>686</v>
      </c>
      <c r="O382" s="37" t="s">
        <v>79</v>
      </c>
      <c r="P382" s="38"/>
      <c r="Q382" s="39"/>
      <c r="R382" s="49">
        <v>1</v>
      </c>
      <c r="S382" s="49"/>
      <c r="T382" s="49">
        <v>1</v>
      </c>
      <c r="U382" s="215"/>
      <c r="V382" s="47" t="s">
        <v>105</v>
      </c>
      <c r="W382" s="48" t="s">
        <v>686</v>
      </c>
      <c r="X382" s="37" t="s">
        <v>79</v>
      </c>
      <c r="Y382" s="38"/>
      <c r="Z382" s="39"/>
      <c r="AA382" s="49">
        <v>1</v>
      </c>
      <c r="AB382" s="228"/>
      <c r="AC382" s="50"/>
      <c r="AD382" s="228"/>
      <c r="AE382" s="228"/>
      <c r="AF382" s="228">
        <f>SUM(I382*400+J382*100+K382)</f>
        <v>1026</v>
      </c>
      <c r="AG382" s="228"/>
      <c r="AH382" s="228"/>
      <c r="AI382" s="228"/>
      <c r="AJ382" s="228"/>
      <c r="AK382" s="228"/>
      <c r="AL382" s="228"/>
      <c r="AM382" s="228"/>
      <c r="AN382" s="228"/>
      <c r="AO382" s="228"/>
      <c r="AP382" s="228"/>
      <c r="AQ382" s="228"/>
      <c r="AR382" s="228"/>
      <c r="AS382" s="228"/>
      <c r="AT382" s="228" t="s">
        <v>623</v>
      </c>
    </row>
    <row r="383" spans="1:46" s="44" customFormat="1" x14ac:dyDescent="0.5">
      <c r="A383" s="45"/>
      <c r="B383" s="66"/>
      <c r="C383" s="33" t="s">
        <v>1377</v>
      </c>
      <c r="D383" s="33" t="s">
        <v>13</v>
      </c>
      <c r="E383" s="46">
        <v>9240</v>
      </c>
      <c r="F383" s="46">
        <v>86</v>
      </c>
      <c r="G383" s="46">
        <v>7842</v>
      </c>
      <c r="H383" s="34">
        <v>13</v>
      </c>
      <c r="I383" s="32" t="s">
        <v>25</v>
      </c>
      <c r="J383" s="32">
        <v>3</v>
      </c>
      <c r="K383" s="32" t="s">
        <v>25</v>
      </c>
      <c r="L383" s="46" t="s">
        <v>278</v>
      </c>
      <c r="M383" s="47" t="s">
        <v>27</v>
      </c>
      <c r="N383" s="48" t="s">
        <v>442</v>
      </c>
      <c r="O383" s="37" t="s">
        <v>443</v>
      </c>
      <c r="P383" s="38" t="s">
        <v>444</v>
      </c>
      <c r="Q383" s="39" t="s">
        <v>31</v>
      </c>
      <c r="R383" s="49">
        <v>1</v>
      </c>
      <c r="S383" s="49"/>
      <c r="T383" s="49">
        <v>1</v>
      </c>
      <c r="U383" s="215"/>
      <c r="V383" s="47" t="s">
        <v>27</v>
      </c>
      <c r="W383" s="48" t="s">
        <v>442</v>
      </c>
      <c r="X383" s="37" t="s">
        <v>443</v>
      </c>
      <c r="Y383" s="38" t="s">
        <v>444</v>
      </c>
      <c r="Z383" s="39" t="s">
        <v>31</v>
      </c>
      <c r="AA383" s="49">
        <v>1</v>
      </c>
      <c r="AB383" s="228"/>
      <c r="AC383" s="50"/>
      <c r="AD383" s="228"/>
      <c r="AE383" s="228"/>
      <c r="AF383" s="228">
        <f>SUM(J383*100)</f>
        <v>300</v>
      </c>
      <c r="AG383" s="228"/>
      <c r="AH383" s="228"/>
      <c r="AI383" s="228"/>
      <c r="AJ383" s="228"/>
      <c r="AK383" s="228"/>
      <c r="AL383" s="228"/>
      <c r="AM383" s="228"/>
      <c r="AN383" s="228"/>
      <c r="AO383" s="228"/>
      <c r="AP383" s="228"/>
      <c r="AQ383" s="228"/>
      <c r="AR383" s="228"/>
      <c r="AS383" s="228"/>
      <c r="AT383" s="228" t="s">
        <v>687</v>
      </c>
    </row>
    <row r="384" spans="1:46" s="44" customFormat="1" x14ac:dyDescent="0.5">
      <c r="A384" s="45"/>
      <c r="B384" s="66"/>
      <c r="C384" s="33" t="s">
        <v>1378</v>
      </c>
      <c r="D384" s="33" t="s">
        <v>13</v>
      </c>
      <c r="E384" s="46">
        <v>42037</v>
      </c>
      <c r="F384" s="46">
        <v>83</v>
      </c>
      <c r="G384" s="46">
        <v>105</v>
      </c>
      <c r="H384" s="34">
        <v>13</v>
      </c>
      <c r="I384" s="32" t="s">
        <v>25</v>
      </c>
      <c r="J384" s="32">
        <v>1</v>
      </c>
      <c r="K384" s="32">
        <v>30</v>
      </c>
      <c r="L384" s="32" t="s">
        <v>278</v>
      </c>
      <c r="M384" s="47" t="s">
        <v>77</v>
      </c>
      <c r="N384" s="48" t="s">
        <v>688</v>
      </c>
      <c r="O384" s="37" t="s">
        <v>79</v>
      </c>
      <c r="P384" s="38" t="s">
        <v>689</v>
      </c>
      <c r="Q384" s="39" t="s">
        <v>31</v>
      </c>
      <c r="R384" s="49">
        <v>1</v>
      </c>
      <c r="S384" s="49"/>
      <c r="T384" s="49">
        <v>1</v>
      </c>
      <c r="U384" s="215"/>
      <c r="V384" s="47" t="s">
        <v>77</v>
      </c>
      <c r="W384" s="48" t="s">
        <v>688</v>
      </c>
      <c r="X384" s="37" t="s">
        <v>79</v>
      </c>
      <c r="Y384" s="38" t="s">
        <v>689</v>
      </c>
      <c r="Z384" s="39" t="s">
        <v>31</v>
      </c>
      <c r="AA384" s="49">
        <v>1</v>
      </c>
      <c r="AB384" s="228"/>
      <c r="AC384" s="50"/>
      <c r="AD384" s="228"/>
      <c r="AE384" s="228"/>
      <c r="AF384" s="228">
        <f>SUM(J384*100+K384)</f>
        <v>130</v>
      </c>
      <c r="AG384" s="228"/>
      <c r="AH384" s="228"/>
      <c r="AI384" s="228"/>
      <c r="AJ384" s="228"/>
      <c r="AK384" s="228"/>
      <c r="AL384" s="228"/>
      <c r="AM384" s="228"/>
      <c r="AN384" s="228"/>
      <c r="AO384" s="228"/>
      <c r="AP384" s="228"/>
      <c r="AQ384" s="228"/>
      <c r="AR384" s="228"/>
      <c r="AS384" s="228"/>
      <c r="AT384" s="228" t="s">
        <v>533</v>
      </c>
    </row>
    <row r="385" spans="1:49" s="44" customFormat="1" x14ac:dyDescent="0.5">
      <c r="A385" s="45"/>
      <c r="B385" s="66"/>
      <c r="C385" s="33" t="s">
        <v>1379</v>
      </c>
      <c r="D385" s="33" t="s">
        <v>13</v>
      </c>
      <c r="E385" s="46">
        <v>42038</v>
      </c>
      <c r="F385" s="46">
        <v>82</v>
      </c>
      <c r="G385" s="46">
        <v>104</v>
      </c>
      <c r="H385" s="34">
        <v>13</v>
      </c>
      <c r="I385" s="32" t="s">
        <v>25</v>
      </c>
      <c r="J385" s="32">
        <v>1</v>
      </c>
      <c r="K385" s="32">
        <v>27</v>
      </c>
      <c r="L385" s="46" t="s">
        <v>278</v>
      </c>
      <c r="M385" s="47" t="s">
        <v>77</v>
      </c>
      <c r="N385" s="48" t="s">
        <v>688</v>
      </c>
      <c r="O385" s="37" t="s">
        <v>79</v>
      </c>
      <c r="P385" s="38" t="s">
        <v>689</v>
      </c>
      <c r="Q385" s="39" t="s">
        <v>31</v>
      </c>
      <c r="R385" s="49">
        <v>1</v>
      </c>
      <c r="S385" s="49"/>
      <c r="T385" s="49">
        <v>1</v>
      </c>
      <c r="U385" s="215"/>
      <c r="V385" s="47" t="s">
        <v>77</v>
      </c>
      <c r="W385" s="48" t="s">
        <v>688</v>
      </c>
      <c r="X385" s="37" t="s">
        <v>79</v>
      </c>
      <c r="Y385" s="38" t="s">
        <v>689</v>
      </c>
      <c r="Z385" s="39" t="s">
        <v>31</v>
      </c>
      <c r="AA385" s="49">
        <v>1</v>
      </c>
      <c r="AB385" s="228"/>
      <c r="AC385" s="50"/>
      <c r="AD385" s="228"/>
      <c r="AE385" s="228"/>
      <c r="AF385" s="228">
        <f>SUM(J385*100+K385)</f>
        <v>127</v>
      </c>
      <c r="AG385" s="228"/>
      <c r="AH385" s="228"/>
      <c r="AI385" s="228"/>
      <c r="AJ385" s="228"/>
      <c r="AK385" s="228"/>
      <c r="AL385" s="228"/>
      <c r="AM385" s="228"/>
      <c r="AN385" s="228"/>
      <c r="AO385" s="228"/>
      <c r="AP385" s="228"/>
      <c r="AQ385" s="228"/>
      <c r="AR385" s="228"/>
      <c r="AS385" s="228"/>
      <c r="AT385" s="228" t="s">
        <v>623</v>
      </c>
    </row>
    <row r="386" spans="1:49" s="44" customFormat="1" x14ac:dyDescent="0.5">
      <c r="A386" s="45"/>
      <c r="B386" s="66"/>
      <c r="C386" s="33" t="s">
        <v>1380</v>
      </c>
      <c r="D386" s="33" t="s">
        <v>13</v>
      </c>
      <c r="E386" s="46">
        <v>42395</v>
      </c>
      <c r="F386" s="46">
        <v>85</v>
      </c>
      <c r="G386" s="46">
        <v>107</v>
      </c>
      <c r="H386" s="34">
        <v>13</v>
      </c>
      <c r="I386" s="32" t="s">
        <v>25</v>
      </c>
      <c r="J386" s="32">
        <v>2</v>
      </c>
      <c r="K386" s="32">
        <v>22</v>
      </c>
      <c r="L386" s="32" t="s">
        <v>278</v>
      </c>
      <c r="M386" s="47" t="s">
        <v>77</v>
      </c>
      <c r="N386" s="48" t="s">
        <v>688</v>
      </c>
      <c r="O386" s="37" t="s">
        <v>79</v>
      </c>
      <c r="P386" s="38" t="s">
        <v>689</v>
      </c>
      <c r="Q386" s="39" t="s">
        <v>31</v>
      </c>
      <c r="R386" s="49">
        <v>1</v>
      </c>
      <c r="S386" s="49"/>
      <c r="T386" s="49">
        <v>1</v>
      </c>
      <c r="U386" s="215"/>
      <c r="V386" s="47" t="s">
        <v>77</v>
      </c>
      <c r="W386" s="48" t="s">
        <v>688</v>
      </c>
      <c r="X386" s="37" t="s">
        <v>79</v>
      </c>
      <c r="Y386" s="38" t="s">
        <v>689</v>
      </c>
      <c r="Z386" s="39" t="s">
        <v>31</v>
      </c>
      <c r="AA386" s="49">
        <v>1</v>
      </c>
      <c r="AB386" s="228"/>
      <c r="AC386" s="50"/>
      <c r="AD386" s="228"/>
      <c r="AE386" s="228"/>
      <c r="AF386" s="228">
        <f>SUM(J386*100+K386)</f>
        <v>222</v>
      </c>
      <c r="AG386" s="228"/>
      <c r="AH386" s="228"/>
      <c r="AI386" s="228"/>
      <c r="AJ386" s="228"/>
      <c r="AK386" s="228"/>
      <c r="AL386" s="228"/>
      <c r="AM386" s="228"/>
      <c r="AN386" s="228"/>
      <c r="AO386" s="228"/>
      <c r="AP386" s="228"/>
      <c r="AQ386" s="228"/>
      <c r="AR386" s="228"/>
      <c r="AS386" s="228"/>
      <c r="AT386" s="228" t="s">
        <v>533</v>
      </c>
    </row>
    <row r="387" spans="1:49" s="44" customFormat="1" x14ac:dyDescent="0.5">
      <c r="A387" s="45"/>
      <c r="B387" s="66"/>
      <c r="C387" s="33" t="s">
        <v>1381</v>
      </c>
      <c r="D387" s="33" t="s">
        <v>13</v>
      </c>
      <c r="E387" s="46">
        <v>31583</v>
      </c>
      <c r="F387" s="46">
        <v>84</v>
      </c>
      <c r="G387" s="46">
        <v>106</v>
      </c>
      <c r="H387" s="34">
        <v>13</v>
      </c>
      <c r="I387" s="32" t="s">
        <v>25</v>
      </c>
      <c r="J387" s="32" t="s">
        <v>25</v>
      </c>
      <c r="K387" s="32">
        <v>36</v>
      </c>
      <c r="L387" s="46" t="s">
        <v>278</v>
      </c>
      <c r="M387" s="47" t="s">
        <v>77</v>
      </c>
      <c r="N387" s="48" t="s">
        <v>688</v>
      </c>
      <c r="O387" s="37" t="s">
        <v>79</v>
      </c>
      <c r="P387" s="38" t="s">
        <v>689</v>
      </c>
      <c r="Q387" s="39" t="s">
        <v>31</v>
      </c>
      <c r="R387" s="49">
        <v>1</v>
      </c>
      <c r="S387" s="49"/>
      <c r="T387" s="49">
        <v>1</v>
      </c>
      <c r="U387" s="215"/>
      <c r="V387" s="47" t="s">
        <v>77</v>
      </c>
      <c r="W387" s="48" t="s">
        <v>688</v>
      </c>
      <c r="X387" s="37" t="s">
        <v>79</v>
      </c>
      <c r="Y387" s="38" t="s">
        <v>689</v>
      </c>
      <c r="Z387" s="39" t="s">
        <v>31</v>
      </c>
      <c r="AA387" s="49">
        <v>1</v>
      </c>
      <c r="AB387" s="228"/>
      <c r="AC387" s="50"/>
      <c r="AD387" s="228"/>
      <c r="AE387" s="228"/>
      <c r="AF387" s="228">
        <f>SUM(K387)</f>
        <v>36</v>
      </c>
      <c r="AG387" s="228"/>
      <c r="AH387" s="228"/>
      <c r="AI387" s="228"/>
      <c r="AJ387" s="228"/>
      <c r="AK387" s="228"/>
      <c r="AL387" s="228"/>
      <c r="AM387" s="228"/>
      <c r="AN387" s="228"/>
      <c r="AO387" s="228"/>
      <c r="AP387" s="228"/>
      <c r="AQ387" s="228"/>
      <c r="AR387" s="228"/>
      <c r="AS387" s="228"/>
      <c r="AT387" s="228" t="s">
        <v>533</v>
      </c>
    </row>
    <row r="388" spans="1:49" s="44" customFormat="1" x14ac:dyDescent="0.5">
      <c r="A388" s="45"/>
      <c r="B388" s="66"/>
      <c r="C388" s="71" t="s">
        <v>1382</v>
      </c>
      <c r="D388" s="71" t="s">
        <v>13</v>
      </c>
      <c r="E388" s="45">
        <v>9257</v>
      </c>
      <c r="F388" s="45">
        <v>43</v>
      </c>
      <c r="G388" s="45">
        <v>7843</v>
      </c>
      <c r="H388" s="45">
        <v>13</v>
      </c>
      <c r="I388" s="45">
        <v>1</v>
      </c>
      <c r="J388" s="45">
        <v>1</v>
      </c>
      <c r="K388" s="45">
        <v>20</v>
      </c>
      <c r="L388" s="45" t="s">
        <v>445</v>
      </c>
      <c r="M388" s="47" t="s">
        <v>27</v>
      </c>
      <c r="N388" s="48" t="s">
        <v>442</v>
      </c>
      <c r="O388" s="72" t="s">
        <v>443</v>
      </c>
      <c r="P388" s="73" t="s">
        <v>444</v>
      </c>
      <c r="Q388" s="74" t="s">
        <v>31</v>
      </c>
      <c r="R388" s="49">
        <v>1</v>
      </c>
      <c r="S388" s="49"/>
      <c r="T388" s="49">
        <v>1</v>
      </c>
      <c r="U388" s="215"/>
      <c r="V388" s="47" t="s">
        <v>27</v>
      </c>
      <c r="W388" s="48" t="s">
        <v>442</v>
      </c>
      <c r="X388" s="72" t="s">
        <v>443</v>
      </c>
      <c r="Y388" s="73" t="s">
        <v>444</v>
      </c>
      <c r="Z388" s="74" t="s">
        <v>31</v>
      </c>
      <c r="AA388" s="49">
        <v>1</v>
      </c>
      <c r="AB388" s="75">
        <v>1</v>
      </c>
      <c r="AC388" s="50">
        <v>2</v>
      </c>
      <c r="AD388" s="75"/>
      <c r="AE388" s="75"/>
      <c r="AF388" s="75"/>
      <c r="AG388" s="75"/>
      <c r="AH388" s="75"/>
      <c r="AI388" s="75"/>
      <c r="AJ388" s="75">
        <f>SUM(I388*400+J388*100+K388)</f>
        <v>520</v>
      </c>
      <c r="AK388" s="75"/>
      <c r="AL388" s="75"/>
      <c r="AM388" s="75"/>
      <c r="AN388" s="75"/>
      <c r="AO388" s="75"/>
      <c r="AP388" s="75"/>
      <c r="AQ388" s="75"/>
      <c r="AR388" s="75"/>
      <c r="AS388" s="75"/>
      <c r="AT388" s="75" t="s">
        <v>193</v>
      </c>
    </row>
    <row r="389" spans="1:49" s="44" customFormat="1" ht="27.75" x14ac:dyDescent="0.65">
      <c r="A389" s="45"/>
      <c r="B389" s="66"/>
      <c r="C389" s="10"/>
      <c r="D389" s="10"/>
      <c r="E389" s="108"/>
      <c r="F389" s="108"/>
      <c r="G389" s="108"/>
      <c r="H389" s="108"/>
      <c r="I389" s="9"/>
      <c r="J389" s="9"/>
      <c r="K389" s="9"/>
      <c r="L389" s="9"/>
      <c r="M389" s="16"/>
      <c r="N389" s="16"/>
      <c r="O389" s="11"/>
      <c r="P389" s="12"/>
      <c r="Q389" s="12"/>
      <c r="R389" s="13"/>
      <c r="S389" s="13"/>
      <c r="T389" s="13"/>
      <c r="U389" s="13"/>
      <c r="V389" s="16"/>
      <c r="W389" s="16"/>
      <c r="X389" s="11"/>
      <c r="Y389" s="12"/>
      <c r="Z389" s="12"/>
      <c r="AA389" s="13"/>
      <c r="AB389" s="14"/>
      <c r="AC389" s="15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274" t="s">
        <v>1102</v>
      </c>
      <c r="AT389" s="274"/>
      <c r="AU389" s="274"/>
    </row>
    <row r="390" spans="1:49" s="44" customFormat="1" ht="27.75" x14ac:dyDescent="0.65">
      <c r="A390" s="45"/>
      <c r="B390" s="66"/>
      <c r="C390" s="275" t="s">
        <v>1296</v>
      </c>
      <c r="D390" s="275"/>
      <c r="E390" s="275"/>
      <c r="F390" s="275"/>
      <c r="G390" s="275"/>
      <c r="H390" s="275"/>
      <c r="I390" s="275"/>
      <c r="J390" s="275"/>
      <c r="K390" s="275"/>
      <c r="L390" s="275"/>
      <c r="M390" s="275"/>
      <c r="N390" s="275"/>
      <c r="O390" s="275"/>
      <c r="P390" s="275"/>
      <c r="Q390" s="275"/>
      <c r="R390" s="275"/>
      <c r="S390" s="275"/>
      <c r="T390" s="275"/>
      <c r="U390" s="275"/>
      <c r="V390" s="275"/>
      <c r="W390" s="275"/>
      <c r="X390" s="275"/>
      <c r="Y390" s="275"/>
      <c r="Z390" s="275"/>
      <c r="AA390" s="275"/>
      <c r="AB390" s="275"/>
      <c r="AC390" s="275"/>
      <c r="AD390" s="275"/>
      <c r="AE390" s="275"/>
      <c r="AF390" s="275"/>
      <c r="AG390" s="275"/>
      <c r="AH390" s="275"/>
      <c r="AI390" s="275"/>
      <c r="AJ390" s="275"/>
      <c r="AK390" s="275"/>
      <c r="AL390" s="275"/>
      <c r="AM390" s="275"/>
      <c r="AN390" s="275"/>
      <c r="AO390" s="275"/>
      <c r="AP390" s="275"/>
      <c r="AQ390" s="275"/>
      <c r="AR390" s="275"/>
      <c r="AS390" s="275"/>
      <c r="AT390" s="275"/>
      <c r="AU390" s="107"/>
    </row>
    <row r="391" spans="1:49" s="44" customFormat="1" ht="27.75" x14ac:dyDescent="0.5">
      <c r="A391" s="45"/>
      <c r="B391" s="66"/>
      <c r="C391" s="276" t="s">
        <v>1069</v>
      </c>
      <c r="D391" s="276"/>
      <c r="E391" s="276"/>
      <c r="F391" s="276"/>
      <c r="G391" s="276"/>
      <c r="H391" s="276"/>
      <c r="I391" s="276"/>
      <c r="J391" s="276"/>
      <c r="K391" s="276"/>
      <c r="L391" s="276"/>
      <c r="M391" s="276"/>
      <c r="N391" s="276"/>
      <c r="O391" s="276"/>
      <c r="P391" s="276"/>
      <c r="Q391" s="276"/>
      <c r="R391" s="276"/>
      <c r="S391" s="276"/>
      <c r="T391" s="276"/>
      <c r="U391" s="276"/>
      <c r="V391" s="276"/>
      <c r="W391" s="276"/>
      <c r="X391" s="276"/>
      <c r="Y391" s="276"/>
      <c r="Z391" s="276"/>
      <c r="AA391" s="276"/>
      <c r="AB391" s="276"/>
      <c r="AC391" s="276"/>
      <c r="AD391" s="276"/>
      <c r="AE391" s="276"/>
      <c r="AF391" s="276"/>
      <c r="AG391" s="276"/>
      <c r="AH391" s="276"/>
      <c r="AI391" s="276"/>
      <c r="AJ391" s="276"/>
      <c r="AK391" s="276"/>
      <c r="AL391" s="276"/>
      <c r="AM391" s="276"/>
      <c r="AN391" s="276"/>
      <c r="AO391" s="276"/>
      <c r="AP391" s="276"/>
      <c r="AQ391" s="276"/>
      <c r="AR391" s="276"/>
      <c r="AS391" s="276"/>
      <c r="AT391" s="276"/>
      <c r="AU391" s="276"/>
    </row>
    <row r="392" spans="1:49" s="44" customFormat="1" ht="27.75" x14ac:dyDescent="0.65">
      <c r="A392" s="45"/>
      <c r="B392" s="66"/>
      <c r="C392" s="275" t="s">
        <v>1070</v>
      </c>
      <c r="D392" s="275"/>
      <c r="E392" s="275"/>
      <c r="F392" s="275"/>
      <c r="G392" s="275"/>
      <c r="H392" s="275"/>
      <c r="I392" s="275"/>
      <c r="J392" s="275"/>
      <c r="K392" s="275"/>
      <c r="L392" s="275"/>
      <c r="M392" s="275"/>
      <c r="N392" s="275"/>
      <c r="O392" s="275"/>
      <c r="P392" s="275"/>
      <c r="Q392" s="275"/>
      <c r="R392" s="275"/>
      <c r="S392" s="275"/>
      <c r="T392" s="275"/>
      <c r="U392" s="275"/>
      <c r="V392" s="275"/>
      <c r="W392" s="275"/>
      <c r="X392" s="275"/>
      <c r="Y392" s="275"/>
      <c r="Z392" s="275"/>
      <c r="AA392" s="275"/>
      <c r="AB392" s="275"/>
      <c r="AC392" s="275"/>
      <c r="AD392" s="275"/>
      <c r="AE392" s="275"/>
      <c r="AF392" s="275"/>
      <c r="AG392" s="275"/>
      <c r="AH392" s="275"/>
      <c r="AI392" s="275"/>
      <c r="AJ392" s="275"/>
      <c r="AK392" s="275"/>
      <c r="AL392" s="275"/>
      <c r="AM392" s="275"/>
      <c r="AN392" s="275"/>
      <c r="AO392" s="275"/>
      <c r="AP392" s="275"/>
      <c r="AQ392" s="275"/>
      <c r="AR392" s="275"/>
      <c r="AS392" s="275"/>
      <c r="AT392" s="275"/>
      <c r="AU392" s="275"/>
    </row>
    <row r="393" spans="1:49" s="44" customFormat="1" x14ac:dyDescent="0.5">
      <c r="A393" s="45"/>
      <c r="B393" s="33"/>
      <c r="C393" s="271" t="s">
        <v>1089</v>
      </c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  <c r="AA393" s="272"/>
      <c r="AB393" s="272"/>
      <c r="AC393" s="272"/>
      <c r="AD393" s="272"/>
      <c r="AE393" s="272"/>
      <c r="AF393" s="272"/>
      <c r="AG393" s="272"/>
      <c r="AH393" s="272"/>
      <c r="AI393" s="272"/>
      <c r="AJ393" s="273"/>
      <c r="AK393" s="264" t="s">
        <v>1101</v>
      </c>
      <c r="AL393" s="264"/>
      <c r="AM393" s="264"/>
      <c r="AN393" s="264"/>
      <c r="AO393" s="264"/>
      <c r="AP393" s="264"/>
      <c r="AQ393" s="264"/>
      <c r="AR393" s="264"/>
      <c r="AS393" s="264"/>
      <c r="AT393" s="264"/>
      <c r="AU393" s="111"/>
    </row>
    <row r="394" spans="1:49" s="44" customFormat="1" x14ac:dyDescent="0.5">
      <c r="A394" s="45"/>
      <c r="B394" s="33"/>
      <c r="C394" s="17"/>
      <c r="D394" s="92"/>
      <c r="E394" s="96" t="s">
        <v>1073</v>
      </c>
      <c r="F394" s="277" t="s">
        <v>0</v>
      </c>
      <c r="G394" s="277" t="s">
        <v>1</v>
      </c>
      <c r="H394" s="86"/>
      <c r="I394" s="291" t="s">
        <v>18</v>
      </c>
      <c r="J394" s="292"/>
      <c r="K394" s="293"/>
      <c r="L394" s="277" t="s">
        <v>2</v>
      </c>
      <c r="M394" s="279" t="s">
        <v>5</v>
      </c>
      <c r="N394" s="280"/>
      <c r="O394" s="281"/>
      <c r="P394" s="285" t="s">
        <v>3</v>
      </c>
      <c r="Q394" s="286"/>
      <c r="R394" s="265" t="s">
        <v>4</v>
      </c>
      <c r="S394" s="266"/>
      <c r="T394" s="266"/>
      <c r="U394" s="267"/>
      <c r="V394" s="279" t="s">
        <v>5</v>
      </c>
      <c r="W394" s="280"/>
      <c r="X394" s="281"/>
      <c r="Y394" s="279" t="s">
        <v>6</v>
      </c>
      <c r="Z394" s="281"/>
      <c r="AA394" s="83" t="s">
        <v>7</v>
      </c>
      <c r="AB394" s="261" t="s">
        <v>8</v>
      </c>
      <c r="AC394" s="18" t="s">
        <v>9</v>
      </c>
      <c r="AD394" s="261" t="s">
        <v>10</v>
      </c>
      <c r="AE394" s="261" t="s">
        <v>11</v>
      </c>
      <c r="AF394" s="265" t="s">
        <v>1088</v>
      </c>
      <c r="AG394" s="266"/>
      <c r="AH394" s="266"/>
      <c r="AI394" s="266"/>
      <c r="AJ394" s="267"/>
      <c r="AK394" s="268" t="s">
        <v>1071</v>
      </c>
      <c r="AL394" s="92"/>
      <c r="AM394" s="92"/>
      <c r="AN394" s="64"/>
      <c r="AO394" s="265" t="s">
        <v>1088</v>
      </c>
      <c r="AP394" s="266"/>
      <c r="AQ394" s="266"/>
      <c r="AR394" s="266"/>
      <c r="AS394" s="267"/>
      <c r="AT394" s="261" t="s">
        <v>1100</v>
      </c>
      <c r="AU394" s="111"/>
    </row>
    <row r="395" spans="1:49" s="44" customFormat="1" x14ac:dyDescent="0.5">
      <c r="A395" s="45"/>
      <c r="B395" s="33"/>
      <c r="C395" s="20"/>
      <c r="D395" s="21" t="s">
        <v>1072</v>
      </c>
      <c r="E395" s="97" t="s">
        <v>1074</v>
      </c>
      <c r="F395" s="278"/>
      <c r="G395" s="278"/>
      <c r="H395" s="87" t="s">
        <v>1075</v>
      </c>
      <c r="I395" s="22"/>
      <c r="J395" s="22"/>
      <c r="K395" s="23"/>
      <c r="L395" s="278"/>
      <c r="M395" s="282"/>
      <c r="N395" s="283"/>
      <c r="O395" s="284"/>
      <c r="P395" s="287"/>
      <c r="Q395" s="288"/>
      <c r="R395" s="81"/>
      <c r="S395" s="82"/>
      <c r="T395" s="82"/>
      <c r="U395" s="82"/>
      <c r="V395" s="282"/>
      <c r="W395" s="283"/>
      <c r="X395" s="284"/>
      <c r="Y395" s="282"/>
      <c r="Z395" s="284"/>
      <c r="AA395" s="84"/>
      <c r="AB395" s="262"/>
      <c r="AC395" s="18"/>
      <c r="AD395" s="262"/>
      <c r="AE395" s="262"/>
      <c r="AF395" s="83"/>
      <c r="AG395" s="261" t="s">
        <v>1079</v>
      </c>
      <c r="AH395" s="261" t="s">
        <v>1080</v>
      </c>
      <c r="AI395" s="89"/>
      <c r="AJ395" s="83" t="s">
        <v>1086</v>
      </c>
      <c r="AK395" s="269"/>
      <c r="AL395" s="93"/>
      <c r="AM395" s="93" t="s">
        <v>1072</v>
      </c>
      <c r="AN395" s="26" t="s">
        <v>1094</v>
      </c>
      <c r="AO395" s="83"/>
      <c r="AP395" s="261" t="s">
        <v>1079</v>
      </c>
      <c r="AQ395" s="261" t="s">
        <v>1080</v>
      </c>
      <c r="AR395" s="89"/>
      <c r="AS395" s="83" t="s">
        <v>1097</v>
      </c>
      <c r="AT395" s="262"/>
      <c r="AU395" s="111"/>
    </row>
    <row r="396" spans="1:49" s="44" customFormat="1" x14ac:dyDescent="0.5">
      <c r="A396" s="45"/>
      <c r="B396" s="33"/>
      <c r="C396" s="20" t="s">
        <v>1071</v>
      </c>
      <c r="D396" s="93" t="s">
        <v>22</v>
      </c>
      <c r="E396" s="97" t="s">
        <v>861</v>
      </c>
      <c r="F396" s="278"/>
      <c r="G396" s="278"/>
      <c r="H396" s="24" t="s">
        <v>1076</v>
      </c>
      <c r="I396" s="97" t="s">
        <v>19</v>
      </c>
      <c r="J396" s="86" t="s">
        <v>20</v>
      </c>
      <c r="K396" s="91" t="s">
        <v>21</v>
      </c>
      <c r="L396" s="278"/>
      <c r="M396" s="282"/>
      <c r="N396" s="283"/>
      <c r="O396" s="284"/>
      <c r="P396" s="287"/>
      <c r="Q396" s="288"/>
      <c r="R396" s="83" t="s">
        <v>13</v>
      </c>
      <c r="S396" s="83" t="s">
        <v>14</v>
      </c>
      <c r="T396" s="83" t="s">
        <v>17</v>
      </c>
      <c r="U396" s="88" t="s">
        <v>15</v>
      </c>
      <c r="V396" s="282"/>
      <c r="W396" s="283"/>
      <c r="X396" s="284"/>
      <c r="Y396" s="282"/>
      <c r="Z396" s="284"/>
      <c r="AA396" s="84" t="s">
        <v>22</v>
      </c>
      <c r="AB396" s="262"/>
      <c r="AC396" s="25" t="s">
        <v>16</v>
      </c>
      <c r="AD396" s="262"/>
      <c r="AE396" s="262"/>
      <c r="AF396" s="84" t="s">
        <v>1078</v>
      </c>
      <c r="AG396" s="262"/>
      <c r="AH396" s="262"/>
      <c r="AI396" s="89" t="s">
        <v>1081</v>
      </c>
      <c r="AJ396" s="84" t="s">
        <v>1085</v>
      </c>
      <c r="AK396" s="269"/>
      <c r="AL396" s="93" t="s">
        <v>1090</v>
      </c>
      <c r="AM396" s="93" t="s">
        <v>1091</v>
      </c>
      <c r="AN396" s="26" t="s">
        <v>1095</v>
      </c>
      <c r="AO396" s="84" t="s">
        <v>1078</v>
      </c>
      <c r="AP396" s="262"/>
      <c r="AQ396" s="262"/>
      <c r="AR396" s="89" t="s">
        <v>1081</v>
      </c>
      <c r="AS396" s="84" t="s">
        <v>1098</v>
      </c>
      <c r="AT396" s="262"/>
      <c r="AU396" s="111"/>
    </row>
    <row r="397" spans="1:49" s="44" customFormat="1" x14ac:dyDescent="0.5">
      <c r="A397" s="45"/>
      <c r="B397" s="33"/>
      <c r="C397" s="20"/>
      <c r="D397" s="93"/>
      <c r="E397" s="97"/>
      <c r="F397" s="87"/>
      <c r="G397" s="97"/>
      <c r="H397" s="87" t="s">
        <v>1077</v>
      </c>
      <c r="I397" s="97"/>
      <c r="J397" s="87"/>
      <c r="K397" s="97"/>
      <c r="L397" s="97"/>
      <c r="M397" s="89"/>
      <c r="N397" s="89"/>
      <c r="O397" s="89"/>
      <c r="P397" s="97"/>
      <c r="Q397" s="97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27"/>
      <c r="AD397" s="89"/>
      <c r="AE397" s="89"/>
      <c r="AF397" s="84" t="s">
        <v>1082</v>
      </c>
      <c r="AG397" s="262"/>
      <c r="AH397" s="262"/>
      <c r="AI397" s="89" t="s">
        <v>1084</v>
      </c>
      <c r="AJ397" s="84" t="s">
        <v>1087</v>
      </c>
      <c r="AK397" s="269"/>
      <c r="AL397" s="93"/>
      <c r="AM397" s="93" t="s">
        <v>1092</v>
      </c>
      <c r="AN397" s="26" t="s">
        <v>1096</v>
      </c>
      <c r="AO397" s="84" t="s">
        <v>1082</v>
      </c>
      <c r="AP397" s="262"/>
      <c r="AQ397" s="262"/>
      <c r="AR397" s="89" t="s">
        <v>1084</v>
      </c>
      <c r="AS397" s="84" t="s">
        <v>1091</v>
      </c>
      <c r="AT397" s="262"/>
      <c r="AU397" s="111"/>
    </row>
    <row r="398" spans="1:49" s="44" customFormat="1" x14ac:dyDescent="0.5">
      <c r="A398" s="45"/>
      <c r="B398" s="33"/>
      <c r="C398" s="28"/>
      <c r="D398" s="94"/>
      <c r="E398" s="22"/>
      <c r="F398" s="29"/>
      <c r="G398" s="22"/>
      <c r="H398" s="29"/>
      <c r="I398" s="22"/>
      <c r="J398" s="29"/>
      <c r="K398" s="22"/>
      <c r="L398" s="22"/>
      <c r="M398" s="30"/>
      <c r="N398" s="30"/>
      <c r="O398" s="30"/>
      <c r="P398" s="22"/>
      <c r="Q398" s="22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1"/>
      <c r="AD398" s="30"/>
      <c r="AE398" s="30"/>
      <c r="AF398" s="85" t="s">
        <v>1083</v>
      </c>
      <c r="AG398" s="263"/>
      <c r="AH398" s="263"/>
      <c r="AI398" s="30" t="s">
        <v>1085</v>
      </c>
      <c r="AJ398" s="85" t="s">
        <v>1072</v>
      </c>
      <c r="AK398" s="270"/>
      <c r="AL398" s="94"/>
      <c r="AM398" s="94" t="s">
        <v>1093</v>
      </c>
      <c r="AN398" s="65"/>
      <c r="AO398" s="85" t="s">
        <v>1083</v>
      </c>
      <c r="AP398" s="263"/>
      <c r="AQ398" s="263"/>
      <c r="AR398" s="30" t="s">
        <v>1085</v>
      </c>
      <c r="AS398" s="85" t="s">
        <v>1099</v>
      </c>
      <c r="AT398" s="263"/>
      <c r="AU398" s="111"/>
      <c r="AV398" s="70"/>
      <c r="AW398" s="70"/>
    </row>
    <row r="399" spans="1:49" s="44" customFormat="1" x14ac:dyDescent="0.5">
      <c r="A399" s="45" t="s">
        <v>183</v>
      </c>
      <c r="B399" s="33" t="s">
        <v>59</v>
      </c>
      <c r="C399" s="33" t="s">
        <v>1383</v>
      </c>
      <c r="D399" s="33" t="s">
        <v>13</v>
      </c>
      <c r="E399" s="46">
        <v>42148</v>
      </c>
      <c r="F399" s="46">
        <v>141</v>
      </c>
      <c r="G399" s="46">
        <v>3955</v>
      </c>
      <c r="H399" s="34">
        <v>13</v>
      </c>
      <c r="I399" s="32" t="s">
        <v>25</v>
      </c>
      <c r="J399" s="32">
        <v>2</v>
      </c>
      <c r="K399" s="32">
        <v>24</v>
      </c>
      <c r="L399" s="32" t="s">
        <v>445</v>
      </c>
      <c r="M399" s="47" t="s">
        <v>77</v>
      </c>
      <c r="N399" s="48" t="s">
        <v>463</v>
      </c>
      <c r="O399" s="37" t="s">
        <v>79</v>
      </c>
      <c r="P399" s="38" t="s">
        <v>464</v>
      </c>
      <c r="Q399" s="39" t="s">
        <v>31</v>
      </c>
      <c r="R399" s="49">
        <v>1</v>
      </c>
      <c r="S399" s="49"/>
      <c r="T399" s="49">
        <v>1</v>
      </c>
      <c r="U399" s="95"/>
      <c r="V399" s="47" t="s">
        <v>77</v>
      </c>
      <c r="W399" s="48" t="s">
        <v>463</v>
      </c>
      <c r="X399" s="37" t="s">
        <v>79</v>
      </c>
      <c r="Y399" s="38" t="s">
        <v>464</v>
      </c>
      <c r="Z399" s="39" t="s">
        <v>31</v>
      </c>
      <c r="AA399" s="49">
        <v>1</v>
      </c>
      <c r="AB399" s="42"/>
      <c r="AC399" s="50"/>
      <c r="AD399" s="42"/>
      <c r="AE399" s="42"/>
      <c r="AF399" s="42">
        <f>SUM(J399*100+K399)</f>
        <v>224</v>
      </c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 t="s">
        <v>533</v>
      </c>
    </row>
    <row r="400" spans="1:49" s="44" customFormat="1" x14ac:dyDescent="0.5">
      <c r="A400" s="45" t="s">
        <v>183</v>
      </c>
      <c r="B400" s="33" t="s">
        <v>60</v>
      </c>
      <c r="C400" s="33" t="s">
        <v>1384</v>
      </c>
      <c r="D400" s="33" t="s">
        <v>13</v>
      </c>
      <c r="E400" s="46">
        <v>42217</v>
      </c>
      <c r="F400" s="46">
        <v>140</v>
      </c>
      <c r="G400" s="46">
        <v>161</v>
      </c>
      <c r="H400" s="34"/>
      <c r="I400" s="32" t="s">
        <v>25</v>
      </c>
      <c r="J400" s="32">
        <v>1</v>
      </c>
      <c r="K400" s="32">
        <v>51</v>
      </c>
      <c r="L400" s="32" t="s">
        <v>445</v>
      </c>
      <c r="M400" s="47" t="s">
        <v>27</v>
      </c>
      <c r="N400" s="48" t="s">
        <v>543</v>
      </c>
      <c r="O400" s="37" t="s">
        <v>690</v>
      </c>
      <c r="P400" s="38"/>
      <c r="Q400" s="39"/>
      <c r="R400" s="49">
        <v>1</v>
      </c>
      <c r="S400" s="49"/>
      <c r="T400" s="49">
        <v>1</v>
      </c>
      <c r="U400" s="95"/>
      <c r="V400" s="47" t="s">
        <v>27</v>
      </c>
      <c r="W400" s="48" t="s">
        <v>543</v>
      </c>
      <c r="X400" s="37" t="s">
        <v>690</v>
      </c>
      <c r="Y400" s="38"/>
      <c r="Z400" s="39"/>
      <c r="AA400" s="49">
        <v>1</v>
      </c>
      <c r="AB400" s="42"/>
      <c r="AC400" s="50"/>
      <c r="AD400" s="42"/>
      <c r="AE400" s="42"/>
      <c r="AF400" s="42"/>
      <c r="AG400" s="42"/>
      <c r="AH400" s="42"/>
      <c r="AI400" s="42">
        <f>SUM(J400*100+K400)</f>
        <v>151</v>
      </c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 t="s">
        <v>538</v>
      </c>
    </row>
    <row r="401" spans="1:46" s="44" customFormat="1" x14ac:dyDescent="0.5">
      <c r="A401" s="45" t="s">
        <v>183</v>
      </c>
      <c r="B401" s="33" t="s">
        <v>61</v>
      </c>
      <c r="C401" s="33" t="s">
        <v>1385</v>
      </c>
      <c r="D401" s="33" t="s">
        <v>13</v>
      </c>
      <c r="E401" s="32">
        <v>132</v>
      </c>
      <c r="F401" s="32">
        <v>1218</v>
      </c>
      <c r="G401" s="32">
        <v>4178</v>
      </c>
      <c r="H401" s="32">
        <v>13</v>
      </c>
      <c r="I401" s="32" t="s">
        <v>25</v>
      </c>
      <c r="J401" s="32">
        <v>2</v>
      </c>
      <c r="K401" s="32">
        <v>40.9</v>
      </c>
      <c r="L401" s="32" t="s">
        <v>446</v>
      </c>
      <c r="M401" s="297" t="s">
        <v>447</v>
      </c>
      <c r="N401" s="298"/>
      <c r="O401" s="299"/>
      <c r="P401" s="38" t="s">
        <v>448</v>
      </c>
      <c r="Q401" s="39" t="s">
        <v>31</v>
      </c>
      <c r="R401" s="49">
        <v>1</v>
      </c>
      <c r="S401" s="49"/>
      <c r="T401" s="49">
        <v>1</v>
      </c>
      <c r="U401" s="95"/>
      <c r="V401" s="297" t="s">
        <v>447</v>
      </c>
      <c r="W401" s="298"/>
      <c r="X401" s="299"/>
      <c r="Y401" s="38" t="s">
        <v>448</v>
      </c>
      <c r="Z401" s="39" t="s">
        <v>31</v>
      </c>
      <c r="AA401" s="49">
        <v>1</v>
      </c>
      <c r="AB401" s="42">
        <v>1</v>
      </c>
      <c r="AC401" s="50">
        <v>2</v>
      </c>
      <c r="AD401" s="42"/>
      <c r="AE401" s="42"/>
      <c r="AF401" s="42"/>
      <c r="AG401" s="42"/>
      <c r="AH401" s="42"/>
      <c r="AI401" s="42"/>
      <c r="AJ401" s="42">
        <f>SUM(J401*100+K401)</f>
        <v>240.9</v>
      </c>
      <c r="AK401" s="42"/>
      <c r="AL401" s="42"/>
      <c r="AM401" s="42"/>
      <c r="AN401" s="42"/>
      <c r="AO401" s="42"/>
      <c r="AP401" s="42"/>
      <c r="AQ401" s="42"/>
      <c r="AR401" s="42"/>
      <c r="AS401" s="42"/>
      <c r="AT401" s="42" t="s">
        <v>449</v>
      </c>
    </row>
    <row r="402" spans="1:46" s="44" customFormat="1" x14ac:dyDescent="0.5">
      <c r="A402" s="45" t="s">
        <v>183</v>
      </c>
      <c r="B402" s="33" t="s">
        <v>186</v>
      </c>
      <c r="C402" s="33" t="s">
        <v>1386</v>
      </c>
      <c r="D402" s="33" t="s">
        <v>13</v>
      </c>
      <c r="E402" s="32">
        <v>42405</v>
      </c>
      <c r="F402" s="32">
        <v>189</v>
      </c>
      <c r="G402" s="32">
        <v>208</v>
      </c>
      <c r="H402" s="32">
        <v>13</v>
      </c>
      <c r="I402" s="32" t="s">
        <v>25</v>
      </c>
      <c r="J402" s="32">
        <v>2</v>
      </c>
      <c r="K402" s="32">
        <v>43</v>
      </c>
      <c r="L402" s="32" t="s">
        <v>445</v>
      </c>
      <c r="M402" s="47" t="s">
        <v>77</v>
      </c>
      <c r="N402" s="48" t="s">
        <v>450</v>
      </c>
      <c r="O402" s="37" t="s">
        <v>451</v>
      </c>
      <c r="P402" s="38" t="s">
        <v>452</v>
      </c>
      <c r="Q402" s="39" t="s">
        <v>31</v>
      </c>
      <c r="R402" s="49">
        <v>1</v>
      </c>
      <c r="S402" s="49"/>
      <c r="T402" s="49">
        <v>1</v>
      </c>
      <c r="U402" s="95"/>
      <c r="V402" s="47" t="s">
        <v>77</v>
      </c>
      <c r="W402" s="48" t="s">
        <v>450</v>
      </c>
      <c r="X402" s="37" t="s">
        <v>451</v>
      </c>
      <c r="Y402" s="38" t="s">
        <v>452</v>
      </c>
      <c r="Z402" s="39" t="s">
        <v>31</v>
      </c>
      <c r="AA402" s="49">
        <v>1</v>
      </c>
      <c r="AB402" s="42">
        <v>1</v>
      </c>
      <c r="AC402" s="50">
        <v>1</v>
      </c>
      <c r="AD402" s="42"/>
      <c r="AE402" s="42"/>
      <c r="AF402" s="42"/>
      <c r="AG402" s="42">
        <f>SUM(J402*100+K402)</f>
        <v>243</v>
      </c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 t="s">
        <v>32</v>
      </c>
    </row>
    <row r="403" spans="1:46" s="44" customFormat="1" x14ac:dyDescent="0.5">
      <c r="A403" s="45" t="s">
        <v>183</v>
      </c>
      <c r="B403" s="33" t="s">
        <v>62</v>
      </c>
      <c r="C403" s="33" t="s">
        <v>1387</v>
      </c>
      <c r="D403" s="33" t="s">
        <v>13</v>
      </c>
      <c r="E403" s="32">
        <v>31601</v>
      </c>
      <c r="F403" s="32">
        <v>190</v>
      </c>
      <c r="G403" s="32">
        <v>209</v>
      </c>
      <c r="H403" s="32">
        <v>13</v>
      </c>
      <c r="I403" s="32" t="s">
        <v>25</v>
      </c>
      <c r="J403" s="32">
        <v>1</v>
      </c>
      <c r="K403" s="32">
        <v>96.1</v>
      </c>
      <c r="L403" s="32" t="s">
        <v>445</v>
      </c>
      <c r="M403" s="47" t="s">
        <v>105</v>
      </c>
      <c r="N403" s="48" t="s">
        <v>453</v>
      </c>
      <c r="O403" s="37" t="s">
        <v>79</v>
      </c>
      <c r="P403" s="38" t="s">
        <v>454</v>
      </c>
      <c r="Q403" s="39" t="s">
        <v>31</v>
      </c>
      <c r="R403" s="49">
        <v>1</v>
      </c>
      <c r="S403" s="49"/>
      <c r="T403" s="49">
        <v>1</v>
      </c>
      <c r="U403" s="95"/>
      <c r="V403" s="47" t="s">
        <v>105</v>
      </c>
      <c r="W403" s="48" t="s">
        <v>453</v>
      </c>
      <c r="X403" s="37" t="s">
        <v>79</v>
      </c>
      <c r="Y403" s="38" t="s">
        <v>454</v>
      </c>
      <c r="Z403" s="39" t="s">
        <v>31</v>
      </c>
      <c r="AA403" s="49">
        <v>1</v>
      </c>
      <c r="AB403" s="42">
        <v>1</v>
      </c>
      <c r="AC403" s="50">
        <v>2</v>
      </c>
      <c r="AD403" s="42"/>
      <c r="AE403" s="42"/>
      <c r="AF403" s="42"/>
      <c r="AG403" s="42"/>
      <c r="AH403" s="42"/>
      <c r="AI403" s="42"/>
      <c r="AJ403" s="42">
        <f>SUM(J403*100+K403)</f>
        <v>196.1</v>
      </c>
      <c r="AK403" s="42"/>
      <c r="AL403" s="42"/>
      <c r="AM403" s="42"/>
      <c r="AN403" s="42"/>
      <c r="AO403" s="42"/>
      <c r="AP403" s="42"/>
      <c r="AQ403" s="42"/>
      <c r="AR403" s="42"/>
      <c r="AS403" s="42"/>
      <c r="AT403" s="42" t="s">
        <v>103</v>
      </c>
    </row>
    <row r="404" spans="1:46" s="44" customFormat="1" x14ac:dyDescent="0.5">
      <c r="A404" s="45" t="s">
        <v>183</v>
      </c>
      <c r="B404" s="33" t="s">
        <v>63</v>
      </c>
      <c r="C404" s="33" t="s">
        <v>1388</v>
      </c>
      <c r="D404" s="33" t="s">
        <v>13</v>
      </c>
      <c r="E404" s="32">
        <v>31592</v>
      </c>
      <c r="F404" s="32">
        <v>129</v>
      </c>
      <c r="G404" s="32">
        <v>151</v>
      </c>
      <c r="H404" s="32">
        <v>13</v>
      </c>
      <c r="I404" s="32" t="s">
        <v>25</v>
      </c>
      <c r="J404" s="32">
        <v>2</v>
      </c>
      <c r="K404" s="32">
        <v>27</v>
      </c>
      <c r="L404" s="32" t="s">
        <v>446</v>
      </c>
      <c r="M404" s="297" t="s">
        <v>447</v>
      </c>
      <c r="N404" s="298"/>
      <c r="O404" s="299"/>
      <c r="P404" s="38" t="s">
        <v>448</v>
      </c>
      <c r="Q404" s="39" t="s">
        <v>31</v>
      </c>
      <c r="R404" s="49">
        <v>1</v>
      </c>
      <c r="S404" s="49"/>
      <c r="T404" s="49">
        <v>1</v>
      </c>
      <c r="U404" s="95"/>
      <c r="V404" s="297" t="s">
        <v>447</v>
      </c>
      <c r="W404" s="298"/>
      <c r="X404" s="299"/>
      <c r="Y404" s="38" t="s">
        <v>448</v>
      </c>
      <c r="Z404" s="39" t="s">
        <v>31</v>
      </c>
      <c r="AA404" s="49">
        <v>1</v>
      </c>
      <c r="AB404" s="42">
        <v>1</v>
      </c>
      <c r="AC404" s="50">
        <v>1</v>
      </c>
      <c r="AD404" s="42"/>
      <c r="AE404" s="42"/>
      <c r="AF404" s="42"/>
      <c r="AG404" s="42"/>
      <c r="AH404" s="42">
        <f>SUM(J404*100+K404)</f>
        <v>227</v>
      </c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 t="s">
        <v>150</v>
      </c>
    </row>
    <row r="405" spans="1:46" s="44" customFormat="1" x14ac:dyDescent="0.5">
      <c r="A405" s="45" t="s">
        <v>183</v>
      </c>
      <c r="B405" s="33" t="s">
        <v>64</v>
      </c>
      <c r="C405" s="33" t="s">
        <v>1389</v>
      </c>
      <c r="D405" s="33" t="s">
        <v>13</v>
      </c>
      <c r="E405" s="32">
        <v>31602</v>
      </c>
      <c r="F405" s="32">
        <v>191</v>
      </c>
      <c r="G405" s="32">
        <v>210</v>
      </c>
      <c r="H405" s="32">
        <v>13</v>
      </c>
      <c r="I405" s="32" t="s">
        <v>25</v>
      </c>
      <c r="J405" s="32">
        <v>3</v>
      </c>
      <c r="K405" s="32">
        <v>47</v>
      </c>
      <c r="L405" s="32" t="s">
        <v>445</v>
      </c>
      <c r="M405" s="47" t="s">
        <v>27</v>
      </c>
      <c r="N405" s="48" t="s">
        <v>455</v>
      </c>
      <c r="O405" s="37" t="s">
        <v>79</v>
      </c>
      <c r="P405" s="38" t="s">
        <v>456</v>
      </c>
      <c r="Q405" s="39" t="s">
        <v>31</v>
      </c>
      <c r="R405" s="49">
        <v>1</v>
      </c>
      <c r="S405" s="49"/>
      <c r="T405" s="49">
        <v>1</v>
      </c>
      <c r="U405" s="95"/>
      <c r="V405" s="47" t="s">
        <v>27</v>
      </c>
      <c r="W405" s="48" t="s">
        <v>455</v>
      </c>
      <c r="X405" s="37" t="s">
        <v>79</v>
      </c>
      <c r="Y405" s="38" t="s">
        <v>456</v>
      </c>
      <c r="Z405" s="39" t="s">
        <v>31</v>
      </c>
      <c r="AA405" s="49">
        <v>1</v>
      </c>
      <c r="AB405" s="42">
        <v>1</v>
      </c>
      <c r="AC405" s="50">
        <v>1</v>
      </c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 t="s">
        <v>32</v>
      </c>
    </row>
    <row r="406" spans="1:46" s="44" customFormat="1" x14ac:dyDescent="0.5">
      <c r="A406" s="45" t="s">
        <v>23</v>
      </c>
      <c r="B406" s="33" t="s">
        <v>24</v>
      </c>
      <c r="C406" s="33" t="s">
        <v>1390</v>
      </c>
      <c r="D406" s="33" t="s">
        <v>13</v>
      </c>
      <c r="E406" s="32">
        <v>32009</v>
      </c>
      <c r="F406" s="32">
        <v>77</v>
      </c>
      <c r="G406" s="32">
        <v>99</v>
      </c>
      <c r="H406" s="32">
        <v>13</v>
      </c>
      <c r="I406" s="32" t="s">
        <v>25</v>
      </c>
      <c r="J406" s="32">
        <v>2</v>
      </c>
      <c r="K406" s="32">
        <v>76</v>
      </c>
      <c r="L406" s="32" t="s">
        <v>26</v>
      </c>
      <c r="M406" s="47" t="s">
        <v>27</v>
      </c>
      <c r="N406" s="48" t="s">
        <v>28</v>
      </c>
      <c r="O406" s="37" t="s">
        <v>29</v>
      </c>
      <c r="P406" s="38" t="s">
        <v>30</v>
      </c>
      <c r="Q406" s="39" t="s">
        <v>31</v>
      </c>
      <c r="R406" s="49">
        <v>1</v>
      </c>
      <c r="S406" s="49"/>
      <c r="T406" s="49">
        <v>1</v>
      </c>
      <c r="U406" s="95"/>
      <c r="V406" s="51" t="s">
        <v>27</v>
      </c>
      <c r="W406" s="52" t="s">
        <v>28</v>
      </c>
      <c r="X406" s="37" t="s">
        <v>29</v>
      </c>
      <c r="Y406" s="38" t="s">
        <v>30</v>
      </c>
      <c r="Z406" s="39" t="s">
        <v>31</v>
      </c>
      <c r="AA406" s="49">
        <v>1</v>
      </c>
      <c r="AB406" s="42">
        <v>1</v>
      </c>
      <c r="AC406" s="50">
        <v>1</v>
      </c>
      <c r="AD406" s="42"/>
      <c r="AE406" s="42"/>
      <c r="AF406" s="42"/>
      <c r="AG406" s="42">
        <f>SUM(J406*100+K406)</f>
        <v>276</v>
      </c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 t="s">
        <v>32</v>
      </c>
    </row>
    <row r="407" spans="1:46" s="44" customFormat="1" x14ac:dyDescent="0.5">
      <c r="A407" s="45" t="s">
        <v>23</v>
      </c>
      <c r="B407" s="33" t="s">
        <v>33</v>
      </c>
      <c r="C407" s="33" t="s">
        <v>1391</v>
      </c>
      <c r="D407" s="33" t="s">
        <v>13</v>
      </c>
      <c r="E407" s="32">
        <v>32008</v>
      </c>
      <c r="F407" s="32">
        <v>76</v>
      </c>
      <c r="G407" s="32">
        <v>98</v>
      </c>
      <c r="H407" s="32"/>
      <c r="I407" s="32" t="s">
        <v>25</v>
      </c>
      <c r="J407" s="32">
        <v>1</v>
      </c>
      <c r="K407" s="32">
        <v>84</v>
      </c>
      <c r="L407" s="32" t="s">
        <v>26</v>
      </c>
      <c r="M407" s="47" t="s">
        <v>77</v>
      </c>
      <c r="N407" s="48" t="s">
        <v>78</v>
      </c>
      <c r="O407" s="37" t="s">
        <v>79</v>
      </c>
      <c r="P407" s="38"/>
      <c r="Q407" s="39"/>
      <c r="R407" s="49">
        <v>1</v>
      </c>
      <c r="S407" s="49"/>
      <c r="T407" s="49">
        <v>1</v>
      </c>
      <c r="U407" s="95"/>
      <c r="V407" s="53" t="s">
        <v>77</v>
      </c>
      <c r="W407" s="54" t="s">
        <v>80</v>
      </c>
      <c r="X407" s="37" t="s">
        <v>81</v>
      </c>
      <c r="Y407" s="38" t="s">
        <v>82</v>
      </c>
      <c r="Z407" s="39" t="s">
        <v>31</v>
      </c>
      <c r="AA407" s="42">
        <v>1</v>
      </c>
      <c r="AB407" s="42">
        <v>1</v>
      </c>
      <c r="AC407" s="50">
        <v>1</v>
      </c>
      <c r="AD407" s="42"/>
      <c r="AE407" s="42"/>
      <c r="AF407" s="42"/>
      <c r="AG407" s="42">
        <f>SUM(J407*100+K407)</f>
        <v>184</v>
      </c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 t="s">
        <v>32</v>
      </c>
    </row>
    <row r="408" spans="1:46" s="44" customFormat="1" x14ac:dyDescent="0.5">
      <c r="A408" s="45" t="s">
        <v>23</v>
      </c>
      <c r="B408" s="33" t="s">
        <v>34</v>
      </c>
      <c r="C408" s="33" t="s">
        <v>1392</v>
      </c>
      <c r="D408" s="33" t="s">
        <v>13</v>
      </c>
      <c r="E408" s="32">
        <v>32006</v>
      </c>
      <c r="F408" s="32">
        <v>74</v>
      </c>
      <c r="G408" s="32">
        <v>97</v>
      </c>
      <c r="H408" s="32">
        <v>13</v>
      </c>
      <c r="I408" s="32" t="s">
        <v>25</v>
      </c>
      <c r="J408" s="32">
        <v>3</v>
      </c>
      <c r="K408" s="32">
        <v>67</v>
      </c>
      <c r="L408" s="32" t="s">
        <v>26</v>
      </c>
      <c r="M408" s="47" t="s">
        <v>77</v>
      </c>
      <c r="N408" s="48" t="s">
        <v>84</v>
      </c>
      <c r="O408" s="37" t="s">
        <v>85</v>
      </c>
      <c r="P408" s="38" t="s">
        <v>86</v>
      </c>
      <c r="Q408" s="39" t="s">
        <v>31</v>
      </c>
      <c r="R408" s="49">
        <v>1</v>
      </c>
      <c r="S408" s="49"/>
      <c r="T408" s="49">
        <v>1</v>
      </c>
      <c r="U408" s="95"/>
      <c r="V408" s="53" t="s">
        <v>27</v>
      </c>
      <c r="W408" s="54" t="s">
        <v>87</v>
      </c>
      <c r="X408" s="37" t="s">
        <v>88</v>
      </c>
      <c r="Y408" s="38" t="s">
        <v>89</v>
      </c>
      <c r="Z408" s="39" t="s">
        <v>31</v>
      </c>
      <c r="AA408" s="42">
        <v>1</v>
      </c>
      <c r="AB408" s="42">
        <v>1</v>
      </c>
      <c r="AC408" s="50">
        <v>4</v>
      </c>
      <c r="AD408" s="42"/>
      <c r="AE408" s="42"/>
      <c r="AF408" s="42"/>
      <c r="AG408" s="42"/>
      <c r="AH408" s="42"/>
      <c r="AI408" s="42"/>
      <c r="AJ408" s="42">
        <f>SUM(J408*100+K408)</f>
        <v>367</v>
      </c>
      <c r="AK408" s="42"/>
      <c r="AL408" s="42"/>
      <c r="AM408" s="42"/>
      <c r="AN408" s="42"/>
      <c r="AO408" s="42"/>
      <c r="AP408" s="42"/>
      <c r="AQ408" s="42"/>
      <c r="AR408" s="42"/>
      <c r="AS408" s="42"/>
      <c r="AT408" s="42" t="s">
        <v>90</v>
      </c>
    </row>
    <row r="409" spans="1:46" s="44" customFormat="1" x14ac:dyDescent="0.5">
      <c r="A409" s="45" t="s">
        <v>23</v>
      </c>
      <c r="B409" s="33" t="s">
        <v>35</v>
      </c>
      <c r="C409" s="33" t="s">
        <v>1393</v>
      </c>
      <c r="D409" s="71" t="s">
        <v>13</v>
      </c>
      <c r="E409" s="45">
        <v>32007</v>
      </c>
      <c r="F409" s="45">
        <v>45</v>
      </c>
      <c r="G409" s="45">
        <v>4015</v>
      </c>
      <c r="H409" s="45">
        <v>13</v>
      </c>
      <c r="I409" s="45" t="s">
        <v>25</v>
      </c>
      <c r="J409" s="45">
        <v>1</v>
      </c>
      <c r="K409" s="45">
        <v>14</v>
      </c>
      <c r="L409" s="45" t="s">
        <v>26</v>
      </c>
      <c r="M409" s="98" t="s">
        <v>27</v>
      </c>
      <c r="N409" s="98" t="s">
        <v>91</v>
      </c>
      <c r="O409" s="99" t="s">
        <v>92</v>
      </c>
      <c r="P409" s="100" t="s">
        <v>93</v>
      </c>
      <c r="Q409" s="100" t="s">
        <v>31</v>
      </c>
      <c r="R409" s="49">
        <v>1</v>
      </c>
      <c r="S409" s="49"/>
      <c r="T409" s="49">
        <v>1</v>
      </c>
      <c r="U409" s="49"/>
      <c r="V409" s="101" t="s">
        <v>27</v>
      </c>
      <c r="W409" s="101" t="s">
        <v>91</v>
      </c>
      <c r="X409" s="99" t="s">
        <v>92</v>
      </c>
      <c r="Y409" s="100" t="s">
        <v>93</v>
      </c>
      <c r="Z409" s="100" t="s">
        <v>31</v>
      </c>
      <c r="AA409" s="75">
        <v>1</v>
      </c>
      <c r="AB409" s="75">
        <v>1</v>
      </c>
      <c r="AC409" s="50">
        <v>1</v>
      </c>
      <c r="AD409" s="75"/>
      <c r="AE409" s="75"/>
      <c r="AF409" s="75"/>
      <c r="AG409" s="75">
        <f>SUM(J409*100+K409)</f>
        <v>114</v>
      </c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 t="s">
        <v>122</v>
      </c>
    </row>
    <row r="410" spans="1:46" s="44" customFormat="1" x14ac:dyDescent="0.5">
      <c r="A410" s="45"/>
      <c r="B410" s="66"/>
      <c r="C410" s="33" t="s">
        <v>1394</v>
      </c>
      <c r="D410" s="71" t="s">
        <v>13</v>
      </c>
      <c r="E410" s="32">
        <v>32005</v>
      </c>
      <c r="F410" s="32">
        <v>73</v>
      </c>
      <c r="G410" s="32">
        <v>96</v>
      </c>
      <c r="H410" s="32">
        <v>13</v>
      </c>
      <c r="I410" s="32" t="s">
        <v>25</v>
      </c>
      <c r="J410" s="32">
        <v>2</v>
      </c>
      <c r="K410" s="32">
        <v>9</v>
      </c>
      <c r="L410" s="32" t="s">
        <v>26</v>
      </c>
      <c r="M410" s="47" t="s">
        <v>77</v>
      </c>
      <c r="N410" s="48" t="s">
        <v>94</v>
      </c>
      <c r="O410" s="37" t="s">
        <v>79</v>
      </c>
      <c r="P410" s="38" t="s">
        <v>95</v>
      </c>
      <c r="Q410" s="39" t="s">
        <v>31</v>
      </c>
      <c r="R410" s="49">
        <v>1</v>
      </c>
      <c r="S410" s="49"/>
      <c r="T410" s="49">
        <v>1</v>
      </c>
      <c r="U410" s="215"/>
      <c r="V410" s="51" t="s">
        <v>77</v>
      </c>
      <c r="W410" s="52" t="s">
        <v>94</v>
      </c>
      <c r="X410" s="37" t="s">
        <v>79</v>
      </c>
      <c r="Y410" s="38" t="s">
        <v>95</v>
      </c>
      <c r="Z410" s="39" t="s">
        <v>31</v>
      </c>
      <c r="AA410" s="228">
        <v>1</v>
      </c>
      <c r="AB410" s="228">
        <v>1</v>
      </c>
      <c r="AC410" s="50">
        <v>2</v>
      </c>
      <c r="AD410" s="228"/>
      <c r="AE410" s="228"/>
      <c r="AF410" s="228"/>
      <c r="AG410" s="228"/>
      <c r="AH410" s="228"/>
      <c r="AI410" s="228"/>
      <c r="AJ410" s="228">
        <f>SUM(J410*100+K410)</f>
        <v>209</v>
      </c>
      <c r="AK410" s="228"/>
      <c r="AL410" s="228"/>
      <c r="AM410" s="228"/>
      <c r="AN410" s="228"/>
      <c r="AO410" s="228"/>
      <c r="AP410" s="228"/>
      <c r="AQ410" s="228"/>
      <c r="AR410" s="228"/>
      <c r="AS410" s="228"/>
      <c r="AT410" s="228" t="s">
        <v>96</v>
      </c>
    </row>
    <row r="411" spans="1:46" s="44" customFormat="1" x14ac:dyDescent="0.5">
      <c r="A411" s="45"/>
      <c r="B411" s="66"/>
      <c r="C411" s="33" t="s">
        <v>1395</v>
      </c>
      <c r="D411" s="71" t="s">
        <v>13</v>
      </c>
      <c r="E411" s="32">
        <v>32004</v>
      </c>
      <c r="F411" s="32">
        <v>72</v>
      </c>
      <c r="G411" s="32">
        <v>95</v>
      </c>
      <c r="H411" s="32">
        <v>13</v>
      </c>
      <c r="I411" s="32" t="s">
        <v>25</v>
      </c>
      <c r="J411" s="32">
        <v>2</v>
      </c>
      <c r="K411" s="32">
        <v>15</v>
      </c>
      <c r="L411" s="32" t="s">
        <v>26</v>
      </c>
      <c r="M411" s="47" t="s">
        <v>27</v>
      </c>
      <c r="N411" s="48" t="s">
        <v>97</v>
      </c>
      <c r="O411" s="37" t="s">
        <v>79</v>
      </c>
      <c r="P411" s="38" t="s">
        <v>98</v>
      </c>
      <c r="Q411" s="39" t="s">
        <v>31</v>
      </c>
      <c r="R411" s="49">
        <v>1</v>
      </c>
      <c r="S411" s="49"/>
      <c r="T411" s="49">
        <v>1</v>
      </c>
      <c r="U411" s="215"/>
      <c r="V411" s="51" t="s">
        <v>27</v>
      </c>
      <c r="W411" s="52" t="s">
        <v>97</v>
      </c>
      <c r="X411" s="37" t="s">
        <v>79</v>
      </c>
      <c r="Y411" s="38" t="s">
        <v>98</v>
      </c>
      <c r="Z411" s="39" t="s">
        <v>31</v>
      </c>
      <c r="AA411" s="49">
        <v>1</v>
      </c>
      <c r="AB411" s="228">
        <v>1</v>
      </c>
      <c r="AC411" s="50">
        <v>1</v>
      </c>
      <c r="AD411" s="228"/>
      <c r="AE411" s="228"/>
      <c r="AF411" s="228"/>
      <c r="AG411" s="228">
        <f>SUM(J411*100+K411)</f>
        <v>215</v>
      </c>
      <c r="AH411" s="228"/>
      <c r="AI411" s="228"/>
      <c r="AJ411" s="228"/>
      <c r="AK411" s="228"/>
      <c r="AL411" s="228"/>
      <c r="AM411" s="228"/>
      <c r="AN411" s="228"/>
      <c r="AO411" s="228"/>
      <c r="AP411" s="228"/>
      <c r="AQ411" s="228"/>
      <c r="AR411" s="228"/>
      <c r="AS411" s="228"/>
      <c r="AT411" s="228" t="s">
        <v>32</v>
      </c>
    </row>
    <row r="412" spans="1:46" s="44" customFormat="1" x14ac:dyDescent="0.5">
      <c r="A412" s="45"/>
      <c r="B412" s="66"/>
      <c r="C412" s="33" t="s">
        <v>1396</v>
      </c>
      <c r="D412" s="71" t="s">
        <v>13</v>
      </c>
      <c r="E412" s="46">
        <v>32003</v>
      </c>
      <c r="F412" s="46">
        <v>70</v>
      </c>
      <c r="G412" s="46">
        <v>94</v>
      </c>
      <c r="H412" s="34">
        <v>13</v>
      </c>
      <c r="I412" s="32" t="s">
        <v>25</v>
      </c>
      <c r="J412" s="32">
        <v>2</v>
      </c>
      <c r="K412" s="32">
        <v>15</v>
      </c>
      <c r="L412" s="32" t="s">
        <v>26</v>
      </c>
      <c r="M412" s="47" t="s">
        <v>77</v>
      </c>
      <c r="N412" s="48" t="s">
        <v>100</v>
      </c>
      <c r="O412" s="37" t="s">
        <v>101</v>
      </c>
      <c r="P412" s="38" t="s">
        <v>102</v>
      </c>
      <c r="Q412" s="39" t="s">
        <v>31</v>
      </c>
      <c r="R412" s="49">
        <v>1</v>
      </c>
      <c r="S412" s="49"/>
      <c r="T412" s="49">
        <v>1</v>
      </c>
      <c r="U412" s="215"/>
      <c r="V412" s="51" t="s">
        <v>77</v>
      </c>
      <c r="W412" s="52" t="s">
        <v>100</v>
      </c>
      <c r="X412" s="37" t="s">
        <v>101</v>
      </c>
      <c r="Y412" s="38" t="s">
        <v>102</v>
      </c>
      <c r="Z412" s="39" t="s">
        <v>31</v>
      </c>
      <c r="AA412" s="49">
        <v>1</v>
      </c>
      <c r="AB412" s="228">
        <v>1</v>
      </c>
      <c r="AC412" s="50">
        <v>2</v>
      </c>
      <c r="AD412" s="228"/>
      <c r="AE412" s="228"/>
      <c r="AF412" s="228"/>
      <c r="AG412" s="228"/>
      <c r="AH412" s="228"/>
      <c r="AI412" s="228"/>
      <c r="AJ412" s="228">
        <f>SUM(J412*100+K412)</f>
        <v>215</v>
      </c>
      <c r="AK412" s="228"/>
      <c r="AL412" s="228"/>
      <c r="AM412" s="228"/>
      <c r="AN412" s="228"/>
      <c r="AO412" s="228"/>
      <c r="AP412" s="228"/>
      <c r="AQ412" s="228"/>
      <c r="AR412" s="228"/>
      <c r="AS412" s="228"/>
      <c r="AT412" s="228" t="s">
        <v>103</v>
      </c>
    </row>
    <row r="413" spans="1:46" s="44" customFormat="1" x14ac:dyDescent="0.5">
      <c r="A413" s="45"/>
      <c r="B413" s="66"/>
      <c r="C413" s="33" t="s">
        <v>1397</v>
      </c>
      <c r="D413" s="71" t="s">
        <v>13</v>
      </c>
      <c r="E413" s="46">
        <v>32017</v>
      </c>
      <c r="F413" s="46">
        <v>155</v>
      </c>
      <c r="G413" s="46">
        <v>174</v>
      </c>
      <c r="H413" s="34">
        <v>13</v>
      </c>
      <c r="I413" s="32" t="s">
        <v>25</v>
      </c>
      <c r="J413" s="32">
        <v>1</v>
      </c>
      <c r="K413" s="32">
        <v>4</v>
      </c>
      <c r="L413" s="32" t="s">
        <v>104</v>
      </c>
      <c r="M413" s="47" t="s">
        <v>105</v>
      </c>
      <c r="N413" s="48" t="s">
        <v>106</v>
      </c>
      <c r="O413" s="37" t="s">
        <v>79</v>
      </c>
      <c r="P413" s="38" t="s">
        <v>107</v>
      </c>
      <c r="Q413" s="39" t="s">
        <v>31</v>
      </c>
      <c r="R413" s="49">
        <v>1</v>
      </c>
      <c r="S413" s="49"/>
      <c r="T413" s="49">
        <v>1</v>
      </c>
      <c r="U413" s="215"/>
      <c r="V413" s="53" t="s">
        <v>27</v>
      </c>
      <c r="W413" s="54" t="s">
        <v>108</v>
      </c>
      <c r="X413" s="37" t="s">
        <v>109</v>
      </c>
      <c r="Y413" s="38" t="s">
        <v>107</v>
      </c>
      <c r="Z413" s="39" t="s">
        <v>31</v>
      </c>
      <c r="AA413" s="228">
        <v>1</v>
      </c>
      <c r="AB413" s="228">
        <v>1</v>
      </c>
      <c r="AC413" s="50">
        <v>2</v>
      </c>
      <c r="AD413" s="228"/>
      <c r="AE413" s="228"/>
      <c r="AF413" s="228"/>
      <c r="AG413" s="228"/>
      <c r="AH413" s="228"/>
      <c r="AI413" s="228"/>
      <c r="AJ413" s="228">
        <f>SUM(J413*100+K413)</f>
        <v>104</v>
      </c>
      <c r="AK413" s="228"/>
      <c r="AL413" s="228"/>
      <c r="AM413" s="228"/>
      <c r="AN413" s="228"/>
      <c r="AO413" s="228"/>
      <c r="AP413" s="228"/>
      <c r="AQ413" s="228"/>
      <c r="AR413" s="228"/>
      <c r="AS413" s="228"/>
      <c r="AT413" s="228" t="s">
        <v>103</v>
      </c>
    </row>
    <row r="414" spans="1:46" s="44" customFormat="1" x14ac:dyDescent="0.5">
      <c r="A414" s="45"/>
      <c r="B414" s="66"/>
      <c r="C414" s="33" t="s">
        <v>1398</v>
      </c>
      <c r="D414" s="71" t="s">
        <v>13</v>
      </c>
      <c r="E414" s="46">
        <v>32019</v>
      </c>
      <c r="F414" s="46">
        <v>156</v>
      </c>
      <c r="G414" s="46">
        <v>175</v>
      </c>
      <c r="H414" s="34">
        <v>13</v>
      </c>
      <c r="I414" s="32" t="s">
        <v>25</v>
      </c>
      <c r="J414" s="32">
        <v>2</v>
      </c>
      <c r="K414" s="32">
        <v>15</v>
      </c>
      <c r="L414" s="32" t="s">
        <v>104</v>
      </c>
      <c r="M414" s="47" t="s">
        <v>77</v>
      </c>
      <c r="N414" s="48" t="s">
        <v>110</v>
      </c>
      <c r="O414" s="37" t="s">
        <v>79</v>
      </c>
      <c r="P414" s="38" t="s">
        <v>111</v>
      </c>
      <c r="Q414" s="39" t="s">
        <v>31</v>
      </c>
      <c r="R414" s="49">
        <v>1</v>
      </c>
      <c r="S414" s="49"/>
      <c r="T414" s="49">
        <v>1</v>
      </c>
      <c r="U414" s="215"/>
      <c r="V414" s="51" t="s">
        <v>77</v>
      </c>
      <c r="W414" s="52" t="s">
        <v>110</v>
      </c>
      <c r="X414" s="37" t="s">
        <v>79</v>
      </c>
      <c r="Y414" s="38" t="s">
        <v>111</v>
      </c>
      <c r="Z414" s="39" t="s">
        <v>31</v>
      </c>
      <c r="AA414" s="49">
        <v>1</v>
      </c>
      <c r="AB414" s="228">
        <v>1</v>
      </c>
      <c r="AC414" s="50">
        <v>1</v>
      </c>
      <c r="AD414" s="228"/>
      <c r="AE414" s="228"/>
      <c r="AF414" s="228"/>
      <c r="AG414" s="228">
        <f>SUM(J414*100+K414)</f>
        <v>215</v>
      </c>
      <c r="AH414" s="228"/>
      <c r="AI414" s="228"/>
      <c r="AJ414" s="228"/>
      <c r="AK414" s="228"/>
      <c r="AL414" s="228"/>
      <c r="AM414" s="228"/>
      <c r="AN414" s="228"/>
      <c r="AO414" s="228"/>
      <c r="AP414" s="228"/>
      <c r="AQ414" s="228"/>
      <c r="AR414" s="228"/>
      <c r="AS414" s="228"/>
      <c r="AT414" s="228" t="s">
        <v>32</v>
      </c>
    </row>
    <row r="415" spans="1:46" s="44" customFormat="1" x14ac:dyDescent="0.5">
      <c r="A415" s="45"/>
      <c r="B415" s="66"/>
      <c r="C415" s="33" t="s">
        <v>1399</v>
      </c>
      <c r="D415" s="71" t="s">
        <v>13</v>
      </c>
      <c r="E415" s="46">
        <v>4891</v>
      </c>
      <c r="F415" s="46">
        <v>30</v>
      </c>
      <c r="G415" s="46">
        <v>5567</v>
      </c>
      <c r="H415" s="34"/>
      <c r="I415" s="59" t="s">
        <v>25</v>
      </c>
      <c r="J415" s="59">
        <v>2</v>
      </c>
      <c r="K415" s="59" t="s">
        <v>25</v>
      </c>
      <c r="L415" s="32" t="s">
        <v>104</v>
      </c>
      <c r="M415" s="60" t="s">
        <v>27</v>
      </c>
      <c r="N415" s="61" t="s">
        <v>691</v>
      </c>
      <c r="O415" s="37" t="s">
        <v>113</v>
      </c>
      <c r="P415" s="38"/>
      <c r="Q415" s="39"/>
      <c r="R415" s="49">
        <v>1</v>
      </c>
      <c r="S415" s="49"/>
      <c r="T415" s="49">
        <v>1</v>
      </c>
      <c r="U415" s="215"/>
      <c r="V415" s="60" t="s">
        <v>27</v>
      </c>
      <c r="W415" s="61" t="s">
        <v>691</v>
      </c>
      <c r="X415" s="37" t="s">
        <v>113</v>
      </c>
      <c r="Y415" s="38"/>
      <c r="Z415" s="39"/>
      <c r="AA415" s="49">
        <v>1</v>
      </c>
      <c r="AB415" s="40"/>
      <c r="AC415" s="62"/>
      <c r="AD415" s="40"/>
      <c r="AE415" s="40"/>
      <c r="AF415" s="40"/>
      <c r="AG415" s="40"/>
      <c r="AH415" s="40"/>
      <c r="AI415" s="40">
        <f>SUM(J415*100)</f>
        <v>200</v>
      </c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 t="s">
        <v>538</v>
      </c>
    </row>
    <row r="416" spans="1:46" s="44" customFormat="1" x14ac:dyDescent="0.5">
      <c r="A416" s="45"/>
      <c r="B416" s="66"/>
      <c r="C416" s="33" t="s">
        <v>1400</v>
      </c>
      <c r="D416" s="71" t="s">
        <v>13</v>
      </c>
      <c r="E416" s="46">
        <v>41954</v>
      </c>
      <c r="F416" s="46">
        <v>157</v>
      </c>
      <c r="G416" s="46">
        <v>176</v>
      </c>
      <c r="H416" s="34">
        <v>15</v>
      </c>
      <c r="I416" s="32" t="s">
        <v>25</v>
      </c>
      <c r="J416" s="32">
        <v>2</v>
      </c>
      <c r="K416" s="32">
        <v>32</v>
      </c>
      <c r="L416" s="32" t="s">
        <v>104</v>
      </c>
      <c r="M416" s="47" t="s">
        <v>77</v>
      </c>
      <c r="N416" s="48" t="s">
        <v>112</v>
      </c>
      <c r="O416" s="37" t="s">
        <v>113</v>
      </c>
      <c r="P416" s="38" t="s">
        <v>114</v>
      </c>
      <c r="Q416" s="39" t="s">
        <v>31</v>
      </c>
      <c r="R416" s="49">
        <v>1</v>
      </c>
      <c r="S416" s="49"/>
      <c r="T416" s="49">
        <v>1</v>
      </c>
      <c r="U416" s="215"/>
      <c r="V416" s="53" t="s">
        <v>77</v>
      </c>
      <c r="W416" s="54" t="s">
        <v>115</v>
      </c>
      <c r="X416" s="37" t="s">
        <v>116</v>
      </c>
      <c r="Y416" s="38" t="s">
        <v>117</v>
      </c>
      <c r="Z416" s="39" t="s">
        <v>31</v>
      </c>
      <c r="AA416" s="228">
        <v>1</v>
      </c>
      <c r="AB416" s="228">
        <v>1</v>
      </c>
      <c r="AC416" s="50">
        <v>3</v>
      </c>
      <c r="AD416" s="228"/>
      <c r="AE416" s="228"/>
      <c r="AF416" s="228"/>
      <c r="AG416" s="228">
        <f>SUM(J416*100+K416)</f>
        <v>232</v>
      </c>
      <c r="AH416" s="228"/>
      <c r="AI416" s="228"/>
      <c r="AJ416" s="228"/>
      <c r="AK416" s="228"/>
      <c r="AL416" s="228"/>
      <c r="AM416" s="228"/>
      <c r="AN416" s="228"/>
      <c r="AO416" s="228"/>
      <c r="AP416" s="228"/>
      <c r="AQ416" s="228"/>
      <c r="AR416" s="228"/>
      <c r="AS416" s="228"/>
      <c r="AT416" s="228" t="s">
        <v>118</v>
      </c>
    </row>
    <row r="417" spans="1:47" s="44" customFormat="1" x14ac:dyDescent="0.5">
      <c r="A417" s="45"/>
      <c r="B417" s="66"/>
      <c r="C417" s="33" t="s">
        <v>1401</v>
      </c>
      <c r="D417" s="33" t="s">
        <v>13</v>
      </c>
      <c r="E417" s="46">
        <v>33638</v>
      </c>
      <c r="F417" s="46">
        <v>78</v>
      </c>
      <c r="G417" s="46">
        <v>100</v>
      </c>
      <c r="H417" s="34">
        <v>13</v>
      </c>
      <c r="I417" s="32">
        <v>1</v>
      </c>
      <c r="J417" s="32">
        <v>1</v>
      </c>
      <c r="K417" s="32">
        <v>19</v>
      </c>
      <c r="L417" s="32" t="s">
        <v>26</v>
      </c>
      <c r="M417" s="47" t="s">
        <v>27</v>
      </c>
      <c r="N417" s="48" t="s">
        <v>119</v>
      </c>
      <c r="O417" s="37" t="s">
        <v>120</v>
      </c>
      <c r="P417" s="38" t="s">
        <v>121</v>
      </c>
      <c r="Q417" s="39" t="s">
        <v>31</v>
      </c>
      <c r="R417" s="49">
        <v>1</v>
      </c>
      <c r="S417" s="49"/>
      <c r="T417" s="49">
        <v>1</v>
      </c>
      <c r="U417" s="215"/>
      <c r="V417" s="51" t="s">
        <v>27</v>
      </c>
      <c r="W417" s="52" t="s">
        <v>119</v>
      </c>
      <c r="X417" s="37" t="s">
        <v>120</v>
      </c>
      <c r="Y417" s="38" t="s">
        <v>121</v>
      </c>
      <c r="Z417" s="39" t="s">
        <v>31</v>
      </c>
      <c r="AA417" s="49">
        <v>1</v>
      </c>
      <c r="AB417" s="228">
        <v>1</v>
      </c>
      <c r="AC417" s="50">
        <v>1</v>
      </c>
      <c r="AD417" s="228"/>
      <c r="AE417" s="228"/>
      <c r="AF417" s="228"/>
      <c r="AG417" s="228"/>
      <c r="AH417" s="228"/>
      <c r="AI417" s="228"/>
      <c r="AJ417" s="228">
        <f>SUM(I417*400+J417*100+K417)</f>
        <v>519</v>
      </c>
      <c r="AK417" s="228"/>
      <c r="AL417" s="228"/>
      <c r="AM417" s="228"/>
      <c r="AN417" s="228"/>
      <c r="AO417" s="228"/>
      <c r="AP417" s="228"/>
      <c r="AQ417" s="228"/>
      <c r="AR417" s="228"/>
      <c r="AS417" s="228"/>
      <c r="AT417" s="228" t="s">
        <v>103</v>
      </c>
    </row>
    <row r="418" spans="1:47" s="44" customFormat="1" x14ac:dyDescent="0.5">
      <c r="A418" s="45"/>
      <c r="B418" s="66"/>
      <c r="C418" s="33" t="s">
        <v>1402</v>
      </c>
      <c r="D418" s="33" t="s">
        <v>13</v>
      </c>
      <c r="E418" s="46">
        <v>32016</v>
      </c>
      <c r="F418" s="46">
        <v>153</v>
      </c>
      <c r="G418" s="46">
        <v>172</v>
      </c>
      <c r="H418" s="34">
        <v>13</v>
      </c>
      <c r="I418" s="32" t="s">
        <v>25</v>
      </c>
      <c r="J418" s="32">
        <v>1</v>
      </c>
      <c r="K418" s="32">
        <v>8</v>
      </c>
      <c r="L418" s="32" t="s">
        <v>104</v>
      </c>
      <c r="M418" s="47" t="s">
        <v>27</v>
      </c>
      <c r="N418" s="48" t="s">
        <v>91</v>
      </c>
      <c r="O418" s="37" t="s">
        <v>92</v>
      </c>
      <c r="P418" s="38" t="s">
        <v>93</v>
      </c>
      <c r="Q418" s="39" t="s">
        <v>31</v>
      </c>
      <c r="R418" s="49">
        <v>1</v>
      </c>
      <c r="S418" s="49"/>
      <c r="T418" s="49">
        <v>1</v>
      </c>
      <c r="U418" s="215"/>
      <c r="V418" s="51" t="s">
        <v>27</v>
      </c>
      <c r="W418" s="52" t="s">
        <v>91</v>
      </c>
      <c r="X418" s="37" t="s">
        <v>92</v>
      </c>
      <c r="Y418" s="38" t="s">
        <v>93</v>
      </c>
      <c r="Z418" s="39" t="s">
        <v>31</v>
      </c>
      <c r="AA418" s="49">
        <v>1</v>
      </c>
      <c r="AB418" s="228">
        <v>1</v>
      </c>
      <c r="AC418" s="50">
        <v>2</v>
      </c>
      <c r="AD418" s="228"/>
      <c r="AE418" s="228"/>
      <c r="AF418" s="228"/>
      <c r="AG418" s="228"/>
      <c r="AH418" s="228"/>
      <c r="AI418" s="228"/>
      <c r="AJ418" s="228">
        <f>SUM(J418*100+K418)</f>
        <v>108</v>
      </c>
      <c r="AK418" s="228"/>
      <c r="AL418" s="228"/>
      <c r="AM418" s="228"/>
      <c r="AN418" s="228"/>
      <c r="AO418" s="228"/>
      <c r="AP418" s="228"/>
      <c r="AQ418" s="228"/>
      <c r="AR418" s="228"/>
      <c r="AS418" s="228"/>
      <c r="AT418" s="228" t="s">
        <v>103</v>
      </c>
    </row>
    <row r="419" spans="1:47" s="44" customFormat="1" x14ac:dyDescent="0.5">
      <c r="A419" s="45"/>
      <c r="B419" s="66"/>
      <c r="C419" s="33" t="s">
        <v>1403</v>
      </c>
      <c r="D419" s="33" t="s">
        <v>13</v>
      </c>
      <c r="E419" s="46">
        <v>32017</v>
      </c>
      <c r="F419" s="46">
        <v>154</v>
      </c>
      <c r="G419" s="46">
        <v>171</v>
      </c>
      <c r="H419" s="34">
        <v>13</v>
      </c>
      <c r="I419" s="32">
        <v>1</v>
      </c>
      <c r="J419" s="32">
        <v>2</v>
      </c>
      <c r="K419" s="32">
        <v>8</v>
      </c>
      <c r="L419" s="32" t="s">
        <v>104</v>
      </c>
      <c r="M419" s="47" t="s">
        <v>77</v>
      </c>
      <c r="N419" s="48" t="s">
        <v>123</v>
      </c>
      <c r="O419" s="37" t="s">
        <v>79</v>
      </c>
      <c r="P419" s="38" t="s">
        <v>124</v>
      </c>
      <c r="Q419" s="39" t="s">
        <v>31</v>
      </c>
      <c r="R419" s="49">
        <v>1</v>
      </c>
      <c r="S419" s="49"/>
      <c r="T419" s="49">
        <v>1</v>
      </c>
      <c r="U419" s="215"/>
      <c r="V419" s="51" t="s">
        <v>77</v>
      </c>
      <c r="W419" s="52" t="s">
        <v>123</v>
      </c>
      <c r="X419" s="37" t="s">
        <v>79</v>
      </c>
      <c r="Y419" s="38" t="s">
        <v>124</v>
      </c>
      <c r="Z419" s="39" t="s">
        <v>31</v>
      </c>
      <c r="AA419" s="49">
        <v>1</v>
      </c>
      <c r="AB419" s="228">
        <v>1</v>
      </c>
      <c r="AC419" s="50">
        <v>2</v>
      </c>
      <c r="AD419" s="228"/>
      <c r="AE419" s="228"/>
      <c r="AF419" s="228"/>
      <c r="AG419" s="228"/>
      <c r="AH419" s="228"/>
      <c r="AI419" s="228"/>
      <c r="AJ419" s="228">
        <f>SUM(I419*400+J419*100+K419)</f>
        <v>608</v>
      </c>
      <c r="AK419" s="228"/>
      <c r="AL419" s="228"/>
      <c r="AM419" s="228"/>
      <c r="AN419" s="228"/>
      <c r="AO419" s="228"/>
      <c r="AP419" s="228"/>
      <c r="AQ419" s="228"/>
      <c r="AR419" s="228"/>
      <c r="AS419" s="228"/>
      <c r="AT419" s="228" t="s">
        <v>96</v>
      </c>
    </row>
    <row r="420" spans="1:47" s="44" customFormat="1" x14ac:dyDescent="0.5">
      <c r="A420" s="45"/>
      <c r="B420" s="66"/>
      <c r="C420" s="33" t="s">
        <v>1404</v>
      </c>
      <c r="D420" s="33" t="s">
        <v>13</v>
      </c>
      <c r="E420" s="46">
        <v>32020</v>
      </c>
      <c r="F420" s="46">
        <v>158</v>
      </c>
      <c r="G420" s="46">
        <v>177</v>
      </c>
      <c r="H420" s="34">
        <v>13</v>
      </c>
      <c r="I420" s="32">
        <v>1</v>
      </c>
      <c r="J420" s="32" t="s">
        <v>25</v>
      </c>
      <c r="K420" s="32">
        <v>39</v>
      </c>
      <c r="L420" s="32" t="s">
        <v>104</v>
      </c>
      <c r="M420" s="47" t="s">
        <v>27</v>
      </c>
      <c r="N420" s="48" t="s">
        <v>125</v>
      </c>
      <c r="O420" s="37" t="s">
        <v>79</v>
      </c>
      <c r="P420" s="38" t="s">
        <v>128</v>
      </c>
      <c r="Q420" s="39" t="s">
        <v>31</v>
      </c>
      <c r="R420" s="49">
        <v>1</v>
      </c>
      <c r="S420" s="49"/>
      <c r="T420" s="49">
        <v>1</v>
      </c>
      <c r="U420" s="215"/>
      <c r="V420" s="53" t="s">
        <v>27</v>
      </c>
      <c r="W420" s="54" t="s">
        <v>126</v>
      </c>
      <c r="X420" s="37" t="s">
        <v>127</v>
      </c>
      <c r="Y420" s="38" t="s">
        <v>128</v>
      </c>
      <c r="Z420" s="39" t="s">
        <v>31</v>
      </c>
      <c r="AA420" s="228">
        <v>1</v>
      </c>
      <c r="AB420" s="228">
        <v>1</v>
      </c>
      <c r="AC420" s="50">
        <v>2</v>
      </c>
      <c r="AD420" s="228"/>
      <c r="AE420" s="228"/>
      <c r="AF420" s="228"/>
      <c r="AG420" s="228"/>
      <c r="AH420" s="228"/>
      <c r="AI420" s="228"/>
      <c r="AJ420" s="228">
        <f>SUM(I420*400+K420)</f>
        <v>439</v>
      </c>
      <c r="AK420" s="228"/>
      <c r="AL420" s="228"/>
      <c r="AM420" s="228"/>
      <c r="AN420" s="228"/>
      <c r="AO420" s="228"/>
      <c r="AP420" s="228"/>
      <c r="AQ420" s="228"/>
      <c r="AR420" s="228"/>
      <c r="AS420" s="228"/>
      <c r="AT420" s="228" t="s">
        <v>103</v>
      </c>
    </row>
    <row r="421" spans="1:47" s="44" customFormat="1" x14ac:dyDescent="0.5">
      <c r="A421" s="45"/>
      <c r="B421" s="66"/>
      <c r="C421" s="33" t="s">
        <v>1405</v>
      </c>
      <c r="D421" s="33" t="s">
        <v>13</v>
      </c>
      <c r="E421" s="46">
        <v>42154</v>
      </c>
      <c r="F421" s="46">
        <v>143</v>
      </c>
      <c r="G421" s="46">
        <v>162</v>
      </c>
      <c r="H421" s="34">
        <v>13</v>
      </c>
      <c r="I421" s="32" t="s">
        <v>25</v>
      </c>
      <c r="J421" s="32">
        <v>3</v>
      </c>
      <c r="K421" s="32">
        <v>76</v>
      </c>
      <c r="L421" s="32" t="s">
        <v>104</v>
      </c>
      <c r="M421" s="47" t="s">
        <v>77</v>
      </c>
      <c r="N421" s="48" t="s">
        <v>130</v>
      </c>
      <c r="O421" s="37" t="s">
        <v>693</v>
      </c>
      <c r="P421" s="38" t="s">
        <v>131</v>
      </c>
      <c r="Q421" s="39" t="s">
        <v>31</v>
      </c>
      <c r="R421" s="49">
        <v>1</v>
      </c>
      <c r="S421" s="49"/>
      <c r="T421" s="49">
        <v>1</v>
      </c>
      <c r="U421" s="215"/>
      <c r="V421" s="51" t="s">
        <v>77</v>
      </c>
      <c r="W421" s="52" t="s">
        <v>130</v>
      </c>
      <c r="X421" s="37" t="s">
        <v>693</v>
      </c>
      <c r="Y421" s="38" t="s">
        <v>131</v>
      </c>
      <c r="Z421" s="39" t="s">
        <v>31</v>
      </c>
      <c r="AA421" s="49">
        <v>1</v>
      </c>
      <c r="AB421" s="228">
        <v>1</v>
      </c>
      <c r="AC421" s="50">
        <v>2</v>
      </c>
      <c r="AD421" s="228"/>
      <c r="AE421" s="228"/>
      <c r="AF421" s="228"/>
      <c r="AG421" s="228">
        <f>SUM(J421*100+K421)</f>
        <v>376</v>
      </c>
      <c r="AH421" s="228"/>
      <c r="AI421" s="228"/>
      <c r="AJ421" s="228"/>
      <c r="AK421" s="228"/>
      <c r="AL421" s="228"/>
      <c r="AM421" s="228"/>
      <c r="AN421" s="228"/>
      <c r="AO421" s="228"/>
      <c r="AP421" s="228"/>
      <c r="AQ421" s="228"/>
      <c r="AR421" s="228"/>
      <c r="AS421" s="228"/>
      <c r="AT421" s="228" t="s">
        <v>132</v>
      </c>
    </row>
    <row r="422" spans="1:47" s="44" customFormat="1" x14ac:dyDescent="0.5">
      <c r="A422" s="45"/>
      <c r="B422" s="66"/>
      <c r="C422" s="33" t="s">
        <v>1406</v>
      </c>
      <c r="D422" s="33" t="s">
        <v>13</v>
      </c>
      <c r="E422" s="46">
        <v>31582</v>
      </c>
      <c r="F422" s="46">
        <v>81</v>
      </c>
      <c r="G422" s="46">
        <v>103</v>
      </c>
      <c r="H422" s="34"/>
      <c r="I422" s="32" t="s">
        <v>25</v>
      </c>
      <c r="J422" s="32">
        <v>1</v>
      </c>
      <c r="K422" s="32">
        <v>4</v>
      </c>
      <c r="L422" s="32" t="s">
        <v>26</v>
      </c>
      <c r="M422" s="47" t="s">
        <v>27</v>
      </c>
      <c r="N422" s="48" t="s">
        <v>133</v>
      </c>
      <c r="O422" s="37" t="s">
        <v>79</v>
      </c>
      <c r="P422" s="38"/>
      <c r="Q422" s="39"/>
      <c r="R422" s="49">
        <v>1</v>
      </c>
      <c r="S422" s="49"/>
      <c r="T422" s="49">
        <v>1</v>
      </c>
      <c r="U422" s="215"/>
      <c r="V422" s="51" t="s">
        <v>77</v>
      </c>
      <c r="W422" s="52" t="s">
        <v>130</v>
      </c>
      <c r="X422" s="37" t="s">
        <v>693</v>
      </c>
      <c r="Y422" s="38" t="s">
        <v>131</v>
      </c>
      <c r="Z422" s="39" t="s">
        <v>31</v>
      </c>
      <c r="AA422" s="49">
        <v>1</v>
      </c>
      <c r="AB422" s="228"/>
      <c r="AC422" s="50"/>
      <c r="AD422" s="228"/>
      <c r="AE422" s="228"/>
      <c r="AF422" s="228"/>
      <c r="AG422" s="228">
        <f>SUM(J422*100+K422)</f>
        <v>104</v>
      </c>
      <c r="AH422" s="228"/>
      <c r="AI422" s="228"/>
      <c r="AJ422" s="228"/>
      <c r="AK422" s="228"/>
      <c r="AL422" s="228"/>
      <c r="AM422" s="228"/>
      <c r="AN422" s="228"/>
      <c r="AO422" s="228"/>
      <c r="AP422" s="228"/>
      <c r="AQ422" s="228"/>
      <c r="AR422" s="228"/>
      <c r="AS422" s="228"/>
      <c r="AT422" s="228" t="s">
        <v>134</v>
      </c>
    </row>
    <row r="423" spans="1:47" s="44" customFormat="1" x14ac:dyDescent="0.5">
      <c r="A423" s="45"/>
      <c r="B423" s="66"/>
      <c r="C423" s="33" t="s">
        <v>1407</v>
      </c>
      <c r="D423" s="33" t="s">
        <v>13</v>
      </c>
      <c r="E423" s="46">
        <v>31581</v>
      </c>
      <c r="F423" s="46">
        <v>80</v>
      </c>
      <c r="G423" s="46">
        <v>102</v>
      </c>
      <c r="H423" s="34"/>
      <c r="I423" s="59" t="s">
        <v>25</v>
      </c>
      <c r="J423" s="59">
        <v>1</v>
      </c>
      <c r="K423" s="59">
        <v>57</v>
      </c>
      <c r="L423" s="32" t="s">
        <v>26</v>
      </c>
      <c r="M423" s="60" t="s">
        <v>27</v>
      </c>
      <c r="N423" s="61" t="s">
        <v>692</v>
      </c>
      <c r="O423" s="37" t="s">
        <v>79</v>
      </c>
      <c r="P423" s="38"/>
      <c r="Q423" s="39"/>
      <c r="R423" s="49">
        <v>1</v>
      </c>
      <c r="S423" s="49"/>
      <c r="T423" s="49">
        <v>1</v>
      </c>
      <c r="U423" s="215"/>
      <c r="V423" s="60" t="s">
        <v>27</v>
      </c>
      <c r="W423" s="61" t="s">
        <v>692</v>
      </c>
      <c r="X423" s="37" t="s">
        <v>79</v>
      </c>
      <c r="Y423" s="38"/>
      <c r="Z423" s="39"/>
      <c r="AA423" s="49">
        <v>1</v>
      </c>
      <c r="AB423" s="40"/>
      <c r="AC423" s="62"/>
      <c r="AD423" s="40"/>
      <c r="AE423" s="40"/>
      <c r="AF423" s="40"/>
      <c r="AG423" s="40"/>
      <c r="AH423" s="40"/>
      <c r="AI423" s="40">
        <f>SUM(J423*100+K423)</f>
        <v>157</v>
      </c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 t="s">
        <v>538</v>
      </c>
    </row>
    <row r="424" spans="1:47" s="44" customFormat="1" x14ac:dyDescent="0.5">
      <c r="A424" s="45"/>
      <c r="B424" s="66"/>
      <c r="C424" s="71" t="s">
        <v>1408</v>
      </c>
      <c r="D424" s="71" t="s">
        <v>13</v>
      </c>
      <c r="E424" s="46">
        <v>5687</v>
      </c>
      <c r="F424" s="46">
        <v>35</v>
      </c>
      <c r="G424" s="46">
        <v>5879</v>
      </c>
      <c r="H424" s="46">
        <v>13</v>
      </c>
      <c r="I424" s="55" t="s">
        <v>25</v>
      </c>
      <c r="J424" s="55">
        <v>1</v>
      </c>
      <c r="K424" s="55">
        <v>50</v>
      </c>
      <c r="L424" s="45" t="s">
        <v>26</v>
      </c>
      <c r="M424" s="60" t="s">
        <v>77</v>
      </c>
      <c r="N424" s="61" t="s">
        <v>130</v>
      </c>
      <c r="O424" s="72" t="s">
        <v>693</v>
      </c>
      <c r="P424" s="73" t="s">
        <v>131</v>
      </c>
      <c r="Q424" s="74" t="s">
        <v>31</v>
      </c>
      <c r="R424" s="49">
        <v>1</v>
      </c>
      <c r="S424" s="49"/>
      <c r="T424" s="49">
        <v>1</v>
      </c>
      <c r="U424" s="215"/>
      <c r="V424" s="60" t="s">
        <v>77</v>
      </c>
      <c r="W424" s="61" t="s">
        <v>130</v>
      </c>
      <c r="X424" s="72" t="s">
        <v>693</v>
      </c>
      <c r="Y424" s="73" t="s">
        <v>131</v>
      </c>
      <c r="Z424" s="74" t="s">
        <v>31</v>
      </c>
      <c r="AA424" s="49">
        <v>1</v>
      </c>
      <c r="AB424" s="49"/>
      <c r="AC424" s="62"/>
      <c r="AD424" s="49"/>
      <c r="AE424" s="49"/>
      <c r="AF424" s="49"/>
      <c r="AG424" s="49"/>
      <c r="AH424" s="49"/>
      <c r="AI424" s="49">
        <f>SUM(J424*100+K424)</f>
        <v>150</v>
      </c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 t="s">
        <v>538</v>
      </c>
    </row>
    <row r="425" spans="1:47" s="44" customFormat="1" ht="27.75" x14ac:dyDescent="0.65">
      <c r="A425" s="45"/>
      <c r="B425" s="66"/>
      <c r="C425" s="10"/>
      <c r="D425" s="10"/>
      <c r="E425" s="108"/>
      <c r="F425" s="108"/>
      <c r="G425" s="108"/>
      <c r="H425" s="108"/>
      <c r="I425" s="9"/>
      <c r="J425" s="9"/>
      <c r="K425" s="9"/>
      <c r="L425" s="9"/>
      <c r="M425" s="16"/>
      <c r="N425" s="16"/>
      <c r="O425" s="11"/>
      <c r="P425" s="12"/>
      <c r="Q425" s="12"/>
      <c r="R425" s="13"/>
      <c r="S425" s="13"/>
      <c r="T425" s="13"/>
      <c r="U425" s="13"/>
      <c r="V425" s="16"/>
      <c r="W425" s="16"/>
      <c r="X425" s="11"/>
      <c r="Y425" s="12"/>
      <c r="Z425" s="12"/>
      <c r="AA425" s="13"/>
      <c r="AB425" s="14"/>
      <c r="AC425" s="15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274" t="s">
        <v>1102</v>
      </c>
      <c r="AT425" s="274"/>
      <c r="AU425" s="274"/>
    </row>
    <row r="426" spans="1:47" s="44" customFormat="1" ht="27.75" x14ac:dyDescent="0.65">
      <c r="A426" s="45"/>
      <c r="B426" s="66"/>
      <c r="C426" s="275" t="s">
        <v>1297</v>
      </c>
      <c r="D426" s="275"/>
      <c r="E426" s="275"/>
      <c r="F426" s="275"/>
      <c r="G426" s="275"/>
      <c r="H426" s="275"/>
      <c r="I426" s="275"/>
      <c r="J426" s="275"/>
      <c r="K426" s="275"/>
      <c r="L426" s="275"/>
      <c r="M426" s="275"/>
      <c r="N426" s="275"/>
      <c r="O426" s="275"/>
      <c r="P426" s="275"/>
      <c r="Q426" s="275"/>
      <c r="R426" s="275"/>
      <c r="S426" s="275"/>
      <c r="T426" s="275"/>
      <c r="U426" s="275"/>
      <c r="V426" s="275"/>
      <c r="W426" s="275"/>
      <c r="X426" s="275"/>
      <c r="Y426" s="275"/>
      <c r="Z426" s="275"/>
      <c r="AA426" s="275"/>
      <c r="AB426" s="275"/>
      <c r="AC426" s="275"/>
      <c r="AD426" s="275"/>
      <c r="AE426" s="275"/>
      <c r="AF426" s="275"/>
      <c r="AG426" s="275"/>
      <c r="AH426" s="275"/>
      <c r="AI426" s="275"/>
      <c r="AJ426" s="275"/>
      <c r="AK426" s="275"/>
      <c r="AL426" s="275"/>
      <c r="AM426" s="275"/>
      <c r="AN426" s="275"/>
      <c r="AO426" s="275"/>
      <c r="AP426" s="275"/>
      <c r="AQ426" s="275"/>
      <c r="AR426" s="275"/>
      <c r="AS426" s="275"/>
      <c r="AT426" s="275"/>
      <c r="AU426" s="107"/>
    </row>
    <row r="427" spans="1:47" s="44" customFormat="1" ht="27.75" x14ac:dyDescent="0.5">
      <c r="A427" s="45"/>
      <c r="B427" s="66"/>
      <c r="C427" s="276" t="s">
        <v>1069</v>
      </c>
      <c r="D427" s="276"/>
      <c r="E427" s="276"/>
      <c r="F427" s="276"/>
      <c r="G427" s="276"/>
      <c r="H427" s="276"/>
      <c r="I427" s="276"/>
      <c r="J427" s="276"/>
      <c r="K427" s="276"/>
      <c r="L427" s="276"/>
      <c r="M427" s="276"/>
      <c r="N427" s="276"/>
      <c r="O427" s="276"/>
      <c r="P427" s="276"/>
      <c r="Q427" s="276"/>
      <c r="R427" s="276"/>
      <c r="S427" s="276"/>
      <c r="T427" s="276"/>
      <c r="U427" s="276"/>
      <c r="V427" s="276"/>
      <c r="W427" s="276"/>
      <c r="X427" s="276"/>
      <c r="Y427" s="276"/>
      <c r="Z427" s="276"/>
      <c r="AA427" s="276"/>
      <c r="AB427" s="276"/>
      <c r="AC427" s="276"/>
      <c r="AD427" s="276"/>
      <c r="AE427" s="276"/>
      <c r="AF427" s="276"/>
      <c r="AG427" s="276"/>
      <c r="AH427" s="276"/>
      <c r="AI427" s="276"/>
      <c r="AJ427" s="276"/>
      <c r="AK427" s="276"/>
      <c r="AL427" s="276"/>
      <c r="AM427" s="276"/>
      <c r="AN427" s="276"/>
      <c r="AO427" s="276"/>
      <c r="AP427" s="276"/>
      <c r="AQ427" s="276"/>
      <c r="AR427" s="276"/>
      <c r="AS427" s="276"/>
      <c r="AT427" s="276"/>
      <c r="AU427" s="276"/>
    </row>
    <row r="428" spans="1:47" s="44" customFormat="1" ht="27.75" x14ac:dyDescent="0.65">
      <c r="A428" s="45"/>
      <c r="B428" s="66"/>
      <c r="C428" s="275" t="s">
        <v>1070</v>
      </c>
      <c r="D428" s="275"/>
      <c r="E428" s="275"/>
      <c r="F428" s="275"/>
      <c r="G428" s="275"/>
      <c r="H428" s="275"/>
      <c r="I428" s="275"/>
      <c r="J428" s="275"/>
      <c r="K428" s="275"/>
      <c r="L428" s="275"/>
      <c r="M428" s="275"/>
      <c r="N428" s="275"/>
      <c r="O428" s="275"/>
      <c r="P428" s="275"/>
      <c r="Q428" s="275"/>
      <c r="R428" s="275"/>
      <c r="S428" s="275"/>
      <c r="T428" s="275"/>
      <c r="U428" s="275"/>
      <c r="V428" s="275"/>
      <c r="W428" s="275"/>
      <c r="X428" s="275"/>
      <c r="Y428" s="275"/>
      <c r="Z428" s="275"/>
      <c r="AA428" s="275"/>
      <c r="AB428" s="275"/>
      <c r="AC428" s="275"/>
      <c r="AD428" s="275"/>
      <c r="AE428" s="275"/>
      <c r="AF428" s="275"/>
      <c r="AG428" s="275"/>
      <c r="AH428" s="275"/>
      <c r="AI428" s="275"/>
      <c r="AJ428" s="275"/>
      <c r="AK428" s="275"/>
      <c r="AL428" s="275"/>
      <c r="AM428" s="275"/>
      <c r="AN428" s="275"/>
      <c r="AO428" s="275"/>
      <c r="AP428" s="275"/>
      <c r="AQ428" s="275"/>
      <c r="AR428" s="275"/>
      <c r="AS428" s="275"/>
      <c r="AT428" s="275"/>
      <c r="AU428" s="275"/>
    </row>
    <row r="429" spans="1:47" s="44" customFormat="1" x14ac:dyDescent="0.5">
      <c r="A429" s="45"/>
      <c r="B429" s="33"/>
      <c r="C429" s="271" t="s">
        <v>1089</v>
      </c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  <c r="AA429" s="272"/>
      <c r="AB429" s="272"/>
      <c r="AC429" s="272"/>
      <c r="AD429" s="272"/>
      <c r="AE429" s="272"/>
      <c r="AF429" s="272"/>
      <c r="AG429" s="272"/>
      <c r="AH429" s="272"/>
      <c r="AI429" s="272"/>
      <c r="AJ429" s="273"/>
      <c r="AK429" s="264" t="s">
        <v>1101</v>
      </c>
      <c r="AL429" s="264"/>
      <c r="AM429" s="264"/>
      <c r="AN429" s="264"/>
      <c r="AO429" s="264"/>
      <c r="AP429" s="264"/>
      <c r="AQ429" s="264"/>
      <c r="AR429" s="264"/>
      <c r="AS429" s="264"/>
      <c r="AT429" s="264"/>
      <c r="AU429" s="111"/>
    </row>
    <row r="430" spans="1:47" s="44" customFormat="1" x14ac:dyDescent="0.5">
      <c r="A430" s="45"/>
      <c r="B430" s="33"/>
      <c r="C430" s="17"/>
      <c r="D430" s="92"/>
      <c r="E430" s="96" t="s">
        <v>1073</v>
      </c>
      <c r="F430" s="277" t="s">
        <v>0</v>
      </c>
      <c r="G430" s="277" t="s">
        <v>1</v>
      </c>
      <c r="H430" s="86"/>
      <c r="I430" s="291" t="s">
        <v>18</v>
      </c>
      <c r="J430" s="292"/>
      <c r="K430" s="293"/>
      <c r="L430" s="277" t="s">
        <v>2</v>
      </c>
      <c r="M430" s="279" t="s">
        <v>5</v>
      </c>
      <c r="N430" s="280"/>
      <c r="O430" s="281"/>
      <c r="P430" s="285" t="s">
        <v>3</v>
      </c>
      <c r="Q430" s="286"/>
      <c r="R430" s="265" t="s">
        <v>4</v>
      </c>
      <c r="S430" s="266"/>
      <c r="T430" s="266"/>
      <c r="U430" s="267"/>
      <c r="V430" s="279" t="s">
        <v>5</v>
      </c>
      <c r="W430" s="280"/>
      <c r="X430" s="281"/>
      <c r="Y430" s="279" t="s">
        <v>6</v>
      </c>
      <c r="Z430" s="281"/>
      <c r="AA430" s="83" t="s">
        <v>7</v>
      </c>
      <c r="AB430" s="261" t="s">
        <v>8</v>
      </c>
      <c r="AC430" s="18" t="s">
        <v>9</v>
      </c>
      <c r="AD430" s="261" t="s">
        <v>10</v>
      </c>
      <c r="AE430" s="261" t="s">
        <v>11</v>
      </c>
      <c r="AF430" s="265" t="s">
        <v>1088</v>
      </c>
      <c r="AG430" s="266"/>
      <c r="AH430" s="266"/>
      <c r="AI430" s="266"/>
      <c r="AJ430" s="267"/>
      <c r="AK430" s="268" t="s">
        <v>1071</v>
      </c>
      <c r="AL430" s="92"/>
      <c r="AM430" s="92"/>
      <c r="AN430" s="64"/>
      <c r="AO430" s="265" t="s">
        <v>1088</v>
      </c>
      <c r="AP430" s="266"/>
      <c r="AQ430" s="266"/>
      <c r="AR430" s="266"/>
      <c r="AS430" s="267"/>
      <c r="AT430" s="261" t="s">
        <v>1100</v>
      </c>
      <c r="AU430" s="111"/>
    </row>
    <row r="431" spans="1:47" s="44" customFormat="1" x14ac:dyDescent="0.5">
      <c r="A431" s="45"/>
      <c r="B431" s="33"/>
      <c r="C431" s="20"/>
      <c r="D431" s="21" t="s">
        <v>1072</v>
      </c>
      <c r="E431" s="97" t="s">
        <v>1074</v>
      </c>
      <c r="F431" s="278"/>
      <c r="G431" s="278"/>
      <c r="H431" s="87" t="s">
        <v>1075</v>
      </c>
      <c r="I431" s="22"/>
      <c r="J431" s="22"/>
      <c r="K431" s="23"/>
      <c r="L431" s="278"/>
      <c r="M431" s="282"/>
      <c r="N431" s="283"/>
      <c r="O431" s="284"/>
      <c r="P431" s="287"/>
      <c r="Q431" s="288"/>
      <c r="R431" s="81"/>
      <c r="S431" s="82"/>
      <c r="T431" s="82"/>
      <c r="U431" s="82"/>
      <c r="V431" s="282"/>
      <c r="W431" s="283"/>
      <c r="X431" s="284"/>
      <c r="Y431" s="282"/>
      <c r="Z431" s="284"/>
      <c r="AA431" s="84"/>
      <c r="AB431" s="262"/>
      <c r="AC431" s="18"/>
      <c r="AD431" s="262"/>
      <c r="AE431" s="262"/>
      <c r="AF431" s="83"/>
      <c r="AG431" s="261" t="s">
        <v>1079</v>
      </c>
      <c r="AH431" s="261" t="s">
        <v>1080</v>
      </c>
      <c r="AI431" s="89"/>
      <c r="AJ431" s="83" t="s">
        <v>1086</v>
      </c>
      <c r="AK431" s="269"/>
      <c r="AL431" s="93"/>
      <c r="AM431" s="93" t="s">
        <v>1072</v>
      </c>
      <c r="AN431" s="26" t="s">
        <v>1094</v>
      </c>
      <c r="AO431" s="83"/>
      <c r="AP431" s="261" t="s">
        <v>1079</v>
      </c>
      <c r="AQ431" s="261" t="s">
        <v>1080</v>
      </c>
      <c r="AR431" s="89"/>
      <c r="AS431" s="83" t="s">
        <v>1097</v>
      </c>
      <c r="AT431" s="262"/>
      <c r="AU431" s="111"/>
    </row>
    <row r="432" spans="1:47" s="44" customFormat="1" x14ac:dyDescent="0.5">
      <c r="A432" s="45"/>
      <c r="B432" s="33"/>
      <c r="C432" s="20" t="s">
        <v>1071</v>
      </c>
      <c r="D432" s="93" t="s">
        <v>22</v>
      </c>
      <c r="E432" s="97" t="s">
        <v>861</v>
      </c>
      <c r="F432" s="278"/>
      <c r="G432" s="278"/>
      <c r="H432" s="24" t="s">
        <v>1076</v>
      </c>
      <c r="I432" s="97" t="s">
        <v>19</v>
      </c>
      <c r="J432" s="86" t="s">
        <v>20</v>
      </c>
      <c r="K432" s="91" t="s">
        <v>21</v>
      </c>
      <c r="L432" s="278"/>
      <c r="M432" s="282"/>
      <c r="N432" s="283"/>
      <c r="O432" s="284"/>
      <c r="P432" s="287"/>
      <c r="Q432" s="288"/>
      <c r="R432" s="83" t="s">
        <v>13</v>
      </c>
      <c r="S432" s="83" t="s">
        <v>14</v>
      </c>
      <c r="T432" s="83" t="s">
        <v>17</v>
      </c>
      <c r="U432" s="88" t="s">
        <v>15</v>
      </c>
      <c r="V432" s="282"/>
      <c r="W432" s="283"/>
      <c r="X432" s="284"/>
      <c r="Y432" s="282"/>
      <c r="Z432" s="284"/>
      <c r="AA432" s="84" t="s">
        <v>22</v>
      </c>
      <c r="AB432" s="262"/>
      <c r="AC432" s="25" t="s">
        <v>16</v>
      </c>
      <c r="AD432" s="262"/>
      <c r="AE432" s="262"/>
      <c r="AF432" s="84" t="s">
        <v>1078</v>
      </c>
      <c r="AG432" s="262"/>
      <c r="AH432" s="262"/>
      <c r="AI432" s="89" t="s">
        <v>1081</v>
      </c>
      <c r="AJ432" s="84" t="s">
        <v>1085</v>
      </c>
      <c r="AK432" s="269"/>
      <c r="AL432" s="93" t="s">
        <v>1090</v>
      </c>
      <c r="AM432" s="93" t="s">
        <v>1091</v>
      </c>
      <c r="AN432" s="26" t="s">
        <v>1095</v>
      </c>
      <c r="AO432" s="84" t="s">
        <v>1078</v>
      </c>
      <c r="AP432" s="262"/>
      <c r="AQ432" s="262"/>
      <c r="AR432" s="89" t="s">
        <v>1081</v>
      </c>
      <c r="AS432" s="84" t="s">
        <v>1098</v>
      </c>
      <c r="AT432" s="262"/>
      <c r="AU432" s="111"/>
    </row>
    <row r="433" spans="1:49" s="44" customFormat="1" x14ac:dyDescent="0.5">
      <c r="A433" s="45"/>
      <c r="B433" s="33"/>
      <c r="C433" s="20"/>
      <c r="D433" s="93"/>
      <c r="E433" s="97"/>
      <c r="F433" s="87"/>
      <c r="G433" s="97"/>
      <c r="H433" s="87" t="s">
        <v>1077</v>
      </c>
      <c r="I433" s="97"/>
      <c r="J433" s="87"/>
      <c r="K433" s="97"/>
      <c r="L433" s="97"/>
      <c r="M433" s="89"/>
      <c r="N433" s="89"/>
      <c r="O433" s="89"/>
      <c r="P433" s="97"/>
      <c r="Q433" s="97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27"/>
      <c r="AD433" s="89"/>
      <c r="AE433" s="89"/>
      <c r="AF433" s="84" t="s">
        <v>1082</v>
      </c>
      <c r="AG433" s="262"/>
      <c r="AH433" s="262"/>
      <c r="AI433" s="89" t="s">
        <v>1084</v>
      </c>
      <c r="AJ433" s="84" t="s">
        <v>1087</v>
      </c>
      <c r="AK433" s="269"/>
      <c r="AL433" s="93"/>
      <c r="AM433" s="93" t="s">
        <v>1092</v>
      </c>
      <c r="AN433" s="26" t="s">
        <v>1096</v>
      </c>
      <c r="AO433" s="84" t="s">
        <v>1082</v>
      </c>
      <c r="AP433" s="262"/>
      <c r="AQ433" s="262"/>
      <c r="AR433" s="89" t="s">
        <v>1084</v>
      </c>
      <c r="AS433" s="84" t="s">
        <v>1091</v>
      </c>
      <c r="AT433" s="262"/>
      <c r="AU433" s="111"/>
    </row>
    <row r="434" spans="1:49" s="44" customFormat="1" x14ac:dyDescent="0.5">
      <c r="A434" s="45"/>
      <c r="B434" s="33"/>
      <c r="C434" s="28"/>
      <c r="D434" s="94"/>
      <c r="E434" s="22"/>
      <c r="F434" s="29"/>
      <c r="G434" s="22"/>
      <c r="H434" s="29"/>
      <c r="I434" s="22"/>
      <c r="J434" s="29"/>
      <c r="K434" s="22"/>
      <c r="L434" s="22"/>
      <c r="M434" s="30"/>
      <c r="N434" s="30"/>
      <c r="O434" s="30"/>
      <c r="P434" s="22"/>
      <c r="Q434" s="22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1"/>
      <c r="AD434" s="30"/>
      <c r="AE434" s="30"/>
      <c r="AF434" s="85" t="s">
        <v>1083</v>
      </c>
      <c r="AG434" s="263"/>
      <c r="AH434" s="263"/>
      <c r="AI434" s="30" t="s">
        <v>1085</v>
      </c>
      <c r="AJ434" s="85" t="s">
        <v>1072</v>
      </c>
      <c r="AK434" s="270"/>
      <c r="AL434" s="94"/>
      <c r="AM434" s="94" t="s">
        <v>1093</v>
      </c>
      <c r="AN434" s="65"/>
      <c r="AO434" s="85" t="s">
        <v>1083</v>
      </c>
      <c r="AP434" s="263"/>
      <c r="AQ434" s="263"/>
      <c r="AR434" s="30" t="s">
        <v>1085</v>
      </c>
      <c r="AS434" s="85" t="s">
        <v>1099</v>
      </c>
      <c r="AT434" s="263"/>
      <c r="AU434" s="111"/>
      <c r="AV434" s="70"/>
      <c r="AW434" s="70"/>
    </row>
    <row r="435" spans="1:49" s="44" customFormat="1" x14ac:dyDescent="0.5">
      <c r="A435" s="55" t="s">
        <v>23</v>
      </c>
      <c r="B435" s="56" t="s">
        <v>52</v>
      </c>
      <c r="C435" s="33" t="s">
        <v>1409</v>
      </c>
      <c r="D435" s="33" t="s">
        <v>13</v>
      </c>
      <c r="E435" s="57">
        <v>1463</v>
      </c>
      <c r="F435" s="57">
        <v>3</v>
      </c>
      <c r="G435" s="57">
        <v>4245</v>
      </c>
      <c r="H435" s="58"/>
      <c r="I435" s="59" t="s">
        <v>25</v>
      </c>
      <c r="J435" s="59">
        <v>1</v>
      </c>
      <c r="K435" s="59" t="s">
        <v>25</v>
      </c>
      <c r="L435" s="59" t="s">
        <v>104</v>
      </c>
      <c r="M435" s="60" t="s">
        <v>27</v>
      </c>
      <c r="N435" s="61" t="s">
        <v>135</v>
      </c>
      <c r="O435" s="37" t="s">
        <v>136</v>
      </c>
      <c r="P435" s="38"/>
      <c r="Q435" s="39"/>
      <c r="R435" s="49">
        <v>1</v>
      </c>
      <c r="S435" s="49"/>
      <c r="T435" s="49">
        <v>1</v>
      </c>
      <c r="U435" s="95"/>
      <c r="V435" s="53" t="s">
        <v>27</v>
      </c>
      <c r="W435" s="54" t="s">
        <v>137</v>
      </c>
      <c r="X435" s="37" t="s">
        <v>136</v>
      </c>
      <c r="Y435" s="38" t="s">
        <v>138</v>
      </c>
      <c r="Z435" s="39" t="s">
        <v>31</v>
      </c>
      <c r="AA435" s="40">
        <v>1</v>
      </c>
      <c r="AB435" s="40">
        <v>1</v>
      </c>
      <c r="AC435" s="62">
        <v>1</v>
      </c>
      <c r="AD435" s="40"/>
      <c r="AE435" s="40"/>
      <c r="AF435" s="40"/>
      <c r="AG435" s="40">
        <f>SUM(J435*100)</f>
        <v>100</v>
      </c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 t="s">
        <v>32</v>
      </c>
      <c r="AU435" s="63"/>
    </row>
    <row r="436" spans="1:49" s="44" customFormat="1" x14ac:dyDescent="0.5">
      <c r="A436" s="55" t="s">
        <v>23</v>
      </c>
      <c r="B436" s="56" t="s">
        <v>53</v>
      </c>
      <c r="C436" s="33" t="s">
        <v>1410</v>
      </c>
      <c r="D436" s="33" t="s">
        <v>13</v>
      </c>
      <c r="E436" s="46">
        <v>31598</v>
      </c>
      <c r="F436" s="46">
        <v>148</v>
      </c>
      <c r="G436" s="46">
        <v>167</v>
      </c>
      <c r="H436" s="34">
        <v>13</v>
      </c>
      <c r="I436" s="59" t="s">
        <v>25</v>
      </c>
      <c r="J436" s="59">
        <v>2</v>
      </c>
      <c r="K436" s="59">
        <v>71</v>
      </c>
      <c r="L436" s="59" t="s">
        <v>104</v>
      </c>
      <c r="M436" s="60" t="s">
        <v>77</v>
      </c>
      <c r="N436" s="61" t="s">
        <v>469</v>
      </c>
      <c r="O436" s="37" t="s">
        <v>470</v>
      </c>
      <c r="P436" s="38" t="s">
        <v>471</v>
      </c>
      <c r="Q436" s="39" t="s">
        <v>31</v>
      </c>
      <c r="R436" s="49">
        <v>1</v>
      </c>
      <c r="S436" s="49"/>
      <c r="T436" s="49">
        <v>1</v>
      </c>
      <c r="U436" s="95"/>
      <c r="V436" s="60" t="s">
        <v>77</v>
      </c>
      <c r="W436" s="61" t="s">
        <v>469</v>
      </c>
      <c r="X436" s="37" t="s">
        <v>470</v>
      </c>
      <c r="Y436" s="38" t="s">
        <v>471</v>
      </c>
      <c r="Z436" s="39" t="s">
        <v>31</v>
      </c>
      <c r="AA436" s="49">
        <v>1</v>
      </c>
      <c r="AB436" s="40"/>
      <c r="AC436" s="62"/>
      <c r="AD436" s="40"/>
      <c r="AE436" s="40"/>
      <c r="AF436" s="40"/>
      <c r="AG436" s="40"/>
      <c r="AH436" s="40"/>
      <c r="AI436" s="40">
        <f>SUM(J436*100+K436)</f>
        <v>271</v>
      </c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 t="s">
        <v>538</v>
      </c>
      <c r="AU436" s="63"/>
    </row>
    <row r="437" spans="1:49" s="44" customFormat="1" x14ac:dyDescent="0.5">
      <c r="A437" s="55" t="s">
        <v>23</v>
      </c>
      <c r="B437" s="56" t="s">
        <v>54</v>
      </c>
      <c r="C437" s="33" t="s">
        <v>1411</v>
      </c>
      <c r="D437" s="33" t="s">
        <v>13</v>
      </c>
      <c r="E437" s="46">
        <v>5733</v>
      </c>
      <c r="F437" s="46">
        <v>37</v>
      </c>
      <c r="G437" s="46">
        <v>5881</v>
      </c>
      <c r="H437" s="34">
        <v>2</v>
      </c>
      <c r="I437" s="59" t="s">
        <v>25</v>
      </c>
      <c r="J437" s="59" t="s">
        <v>25</v>
      </c>
      <c r="K437" s="59">
        <v>67</v>
      </c>
      <c r="L437" s="59" t="s">
        <v>104</v>
      </c>
      <c r="M437" s="60" t="s">
        <v>77</v>
      </c>
      <c r="N437" s="61" t="s">
        <v>694</v>
      </c>
      <c r="O437" s="37" t="s">
        <v>695</v>
      </c>
      <c r="P437" s="38" t="s">
        <v>696</v>
      </c>
      <c r="Q437" s="39" t="s">
        <v>697</v>
      </c>
      <c r="R437" s="49">
        <v>1</v>
      </c>
      <c r="S437" s="49"/>
      <c r="T437" s="49">
        <v>1</v>
      </c>
      <c r="U437" s="95"/>
      <c r="V437" s="60" t="s">
        <v>77</v>
      </c>
      <c r="W437" s="61" t="s">
        <v>694</v>
      </c>
      <c r="X437" s="37" t="s">
        <v>695</v>
      </c>
      <c r="Y437" s="38" t="s">
        <v>696</v>
      </c>
      <c r="Z437" s="39" t="s">
        <v>697</v>
      </c>
      <c r="AA437" s="49">
        <v>1</v>
      </c>
      <c r="AB437" s="40"/>
      <c r="AC437" s="62"/>
      <c r="AD437" s="40"/>
      <c r="AE437" s="40"/>
      <c r="AF437" s="40"/>
      <c r="AG437" s="40"/>
      <c r="AH437" s="40"/>
      <c r="AI437" s="40">
        <f>SUM(K437)</f>
        <v>67</v>
      </c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 t="s">
        <v>538</v>
      </c>
      <c r="AU437" s="63"/>
    </row>
    <row r="438" spans="1:49" s="44" customFormat="1" x14ac:dyDescent="0.5">
      <c r="A438" s="45" t="s">
        <v>23</v>
      </c>
      <c r="B438" s="33" t="s">
        <v>55</v>
      </c>
      <c r="C438" s="33" t="s">
        <v>1412</v>
      </c>
      <c r="D438" s="33" t="s">
        <v>13</v>
      </c>
      <c r="E438" s="46">
        <v>1464</v>
      </c>
      <c r="F438" s="46">
        <v>4</v>
      </c>
      <c r="G438" s="46">
        <v>4246</v>
      </c>
      <c r="H438" s="34">
        <v>13</v>
      </c>
      <c r="I438" s="32" t="s">
        <v>25</v>
      </c>
      <c r="J438" s="32">
        <v>1</v>
      </c>
      <c r="K438" s="32">
        <v>92.6</v>
      </c>
      <c r="L438" s="32" t="s">
        <v>26</v>
      </c>
      <c r="M438" s="47" t="s">
        <v>77</v>
      </c>
      <c r="N438" s="48" t="s">
        <v>110</v>
      </c>
      <c r="O438" s="37" t="s">
        <v>79</v>
      </c>
      <c r="P438" s="38" t="s">
        <v>139</v>
      </c>
      <c r="Q438" s="39" t="s">
        <v>31</v>
      </c>
      <c r="R438" s="49">
        <v>1</v>
      </c>
      <c r="S438" s="49"/>
      <c r="T438" s="49">
        <v>1</v>
      </c>
      <c r="U438" s="95"/>
      <c r="V438" s="51" t="s">
        <v>77</v>
      </c>
      <c r="W438" s="52" t="s">
        <v>110</v>
      </c>
      <c r="X438" s="37" t="s">
        <v>79</v>
      </c>
      <c r="Y438" s="38" t="s">
        <v>139</v>
      </c>
      <c r="Z438" s="39" t="s">
        <v>31</v>
      </c>
      <c r="AA438" s="42">
        <v>1</v>
      </c>
      <c r="AB438" s="42">
        <v>1</v>
      </c>
      <c r="AC438" s="50">
        <v>1</v>
      </c>
      <c r="AD438" s="42"/>
      <c r="AE438" s="42"/>
      <c r="AF438" s="42"/>
      <c r="AG438" s="42">
        <f>SUM(J438*100+K438)</f>
        <v>192.6</v>
      </c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 t="s">
        <v>32</v>
      </c>
    </row>
    <row r="439" spans="1:49" s="44" customFormat="1" x14ac:dyDescent="0.5">
      <c r="A439" s="45" t="s">
        <v>23</v>
      </c>
      <c r="B439" s="33" t="s">
        <v>56</v>
      </c>
      <c r="C439" s="33" t="s">
        <v>1413</v>
      </c>
      <c r="D439" s="71" t="s">
        <v>13</v>
      </c>
      <c r="E439" s="46">
        <v>5732</v>
      </c>
      <c r="F439" s="46">
        <v>36</v>
      </c>
      <c r="G439" s="46">
        <v>5880</v>
      </c>
      <c r="H439" s="46">
        <v>12</v>
      </c>
      <c r="I439" s="45" t="s">
        <v>25</v>
      </c>
      <c r="J439" s="45">
        <v>2</v>
      </c>
      <c r="K439" s="45">
        <v>21</v>
      </c>
      <c r="L439" s="45" t="s">
        <v>104</v>
      </c>
      <c r="M439" s="98" t="s">
        <v>105</v>
      </c>
      <c r="N439" s="98" t="s">
        <v>140</v>
      </c>
      <c r="O439" s="99" t="s">
        <v>79</v>
      </c>
      <c r="P439" s="100" t="s">
        <v>141</v>
      </c>
      <c r="Q439" s="100" t="s">
        <v>142</v>
      </c>
      <c r="R439" s="49">
        <v>1</v>
      </c>
      <c r="S439" s="49"/>
      <c r="T439" s="49">
        <v>1</v>
      </c>
      <c r="U439" s="49"/>
      <c r="V439" s="99" t="s">
        <v>77</v>
      </c>
      <c r="W439" s="99" t="s">
        <v>143</v>
      </c>
      <c r="X439" s="99" t="s">
        <v>79</v>
      </c>
      <c r="Y439" s="100" t="s">
        <v>144</v>
      </c>
      <c r="Z439" s="100" t="s">
        <v>31</v>
      </c>
      <c r="AA439" s="75">
        <v>1</v>
      </c>
      <c r="AB439" s="75">
        <v>1</v>
      </c>
      <c r="AC439" s="50">
        <v>1</v>
      </c>
      <c r="AD439" s="75"/>
      <c r="AE439" s="75"/>
      <c r="AF439" s="75"/>
      <c r="AG439" s="75">
        <f>SUM(J439*100+K439)</f>
        <v>221</v>
      </c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 t="s">
        <v>32</v>
      </c>
    </row>
    <row r="440" spans="1:49" s="44" customFormat="1" x14ac:dyDescent="0.5">
      <c r="A440" s="45"/>
      <c r="B440" s="66"/>
      <c r="C440" s="33" t="s">
        <v>1414</v>
      </c>
      <c r="D440" s="56" t="s">
        <v>13</v>
      </c>
      <c r="E440" s="59">
        <v>32014</v>
      </c>
      <c r="F440" s="59">
        <v>149</v>
      </c>
      <c r="G440" s="59">
        <v>168</v>
      </c>
      <c r="H440" s="59"/>
      <c r="I440" s="59" t="s">
        <v>25</v>
      </c>
      <c r="J440" s="59">
        <v>3</v>
      </c>
      <c r="K440" s="59">
        <v>1</v>
      </c>
      <c r="L440" s="59" t="s">
        <v>104</v>
      </c>
      <c r="M440" s="60" t="s">
        <v>105</v>
      </c>
      <c r="N440" s="61" t="s">
        <v>457</v>
      </c>
      <c r="O440" s="37" t="s">
        <v>458</v>
      </c>
      <c r="P440" s="38"/>
      <c r="Q440" s="39"/>
      <c r="R440" s="49">
        <v>1</v>
      </c>
      <c r="S440" s="49"/>
      <c r="T440" s="49">
        <v>1</v>
      </c>
      <c r="U440" s="95"/>
      <c r="V440" s="53" t="s">
        <v>27</v>
      </c>
      <c r="W440" s="54" t="s">
        <v>455</v>
      </c>
      <c r="X440" s="37" t="s">
        <v>459</v>
      </c>
      <c r="Y440" s="38" t="s">
        <v>460</v>
      </c>
      <c r="Z440" s="39" t="s">
        <v>31</v>
      </c>
      <c r="AA440" s="40">
        <v>1</v>
      </c>
      <c r="AB440" s="40">
        <v>1</v>
      </c>
      <c r="AC440" s="62">
        <v>1</v>
      </c>
      <c r="AD440" s="40"/>
      <c r="AE440" s="40"/>
      <c r="AF440" s="40"/>
      <c r="AG440" s="40">
        <f>SUM(J440*100+K440)</f>
        <v>301</v>
      </c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 t="s">
        <v>122</v>
      </c>
    </row>
    <row r="441" spans="1:49" s="44" customFormat="1" x14ac:dyDescent="0.5">
      <c r="A441" s="45"/>
      <c r="B441" s="66"/>
      <c r="C441" s="33" t="s">
        <v>1415</v>
      </c>
      <c r="D441" s="56" t="s">
        <v>13</v>
      </c>
      <c r="E441" s="46">
        <v>42155</v>
      </c>
      <c r="F441" s="46">
        <v>142</v>
      </c>
      <c r="G441" s="46">
        <v>3949</v>
      </c>
      <c r="H441" s="34">
        <v>13</v>
      </c>
      <c r="I441" s="32" t="s">
        <v>25</v>
      </c>
      <c r="J441" s="32">
        <v>1</v>
      </c>
      <c r="K441" s="32">
        <v>62</v>
      </c>
      <c r="L441" s="32" t="s">
        <v>104</v>
      </c>
      <c r="M441" s="47" t="s">
        <v>77</v>
      </c>
      <c r="N441" s="48" t="s">
        <v>145</v>
      </c>
      <c r="O441" s="37" t="s">
        <v>146</v>
      </c>
      <c r="P441" s="38" t="s">
        <v>147</v>
      </c>
      <c r="Q441" s="39" t="s">
        <v>31</v>
      </c>
      <c r="R441" s="49">
        <v>1</v>
      </c>
      <c r="S441" s="49"/>
      <c r="T441" s="49">
        <v>1</v>
      </c>
      <c r="U441" s="95"/>
      <c r="V441" s="51" t="s">
        <v>77</v>
      </c>
      <c r="W441" s="52" t="s">
        <v>145</v>
      </c>
      <c r="X441" s="37" t="s">
        <v>146</v>
      </c>
      <c r="Y441" s="38" t="s">
        <v>147</v>
      </c>
      <c r="Z441" s="39" t="s">
        <v>31</v>
      </c>
      <c r="AA441" s="49">
        <v>1</v>
      </c>
      <c r="AB441" s="42">
        <v>1</v>
      </c>
      <c r="AC441" s="50">
        <v>1</v>
      </c>
      <c r="AD441" s="42"/>
      <c r="AE441" s="42"/>
      <c r="AF441" s="42"/>
      <c r="AG441" s="42">
        <f>SUM(J441*100+K441)</f>
        <v>162</v>
      </c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 t="s">
        <v>32</v>
      </c>
    </row>
    <row r="442" spans="1:49" s="44" customFormat="1" x14ac:dyDescent="0.5">
      <c r="A442" s="45"/>
      <c r="B442" s="71"/>
      <c r="C442" s="33" t="s">
        <v>1416</v>
      </c>
      <c r="D442" s="56" t="s">
        <v>13</v>
      </c>
      <c r="E442" s="46">
        <v>3545</v>
      </c>
      <c r="F442" s="46">
        <v>10</v>
      </c>
      <c r="G442" s="46">
        <v>4857</v>
      </c>
      <c r="H442" s="34">
        <v>13</v>
      </c>
      <c r="I442" s="32" t="s">
        <v>25</v>
      </c>
      <c r="J442" s="32">
        <v>1</v>
      </c>
      <c r="K442" s="32">
        <v>0.5</v>
      </c>
      <c r="L442" s="32" t="s">
        <v>104</v>
      </c>
      <c r="M442" s="47" t="s">
        <v>27</v>
      </c>
      <c r="N442" s="48" t="s">
        <v>148</v>
      </c>
      <c r="O442" s="37" t="s">
        <v>149</v>
      </c>
      <c r="P442" s="38" t="s">
        <v>147</v>
      </c>
      <c r="Q442" s="39" t="s">
        <v>31</v>
      </c>
      <c r="R442" s="49">
        <v>1</v>
      </c>
      <c r="S442" s="49"/>
      <c r="T442" s="49">
        <v>1</v>
      </c>
      <c r="U442" s="215"/>
      <c r="V442" s="51" t="s">
        <v>27</v>
      </c>
      <c r="W442" s="52" t="s">
        <v>148</v>
      </c>
      <c r="X442" s="37" t="s">
        <v>149</v>
      </c>
      <c r="Y442" s="38" t="s">
        <v>147</v>
      </c>
      <c r="Z442" s="39" t="s">
        <v>31</v>
      </c>
      <c r="AA442" s="228">
        <v>1</v>
      </c>
      <c r="AB442" s="228">
        <v>1</v>
      </c>
      <c r="AC442" s="50">
        <v>1</v>
      </c>
      <c r="AD442" s="228"/>
      <c r="AE442" s="228"/>
      <c r="AF442" s="228"/>
      <c r="AG442" s="228"/>
      <c r="AH442" s="228">
        <f>SUM(J442*100+K442)</f>
        <v>100.5</v>
      </c>
      <c r="AI442" s="228"/>
      <c r="AJ442" s="228"/>
      <c r="AK442" s="228"/>
      <c r="AL442" s="228"/>
      <c r="AM442" s="228"/>
      <c r="AN442" s="228"/>
      <c r="AO442" s="228"/>
      <c r="AP442" s="228"/>
      <c r="AQ442" s="228"/>
      <c r="AR442" s="228"/>
      <c r="AS442" s="228"/>
      <c r="AT442" s="228" t="s">
        <v>150</v>
      </c>
    </row>
    <row r="443" spans="1:49" s="44" customFormat="1" x14ac:dyDescent="0.5">
      <c r="A443" s="45"/>
      <c r="B443" s="71"/>
      <c r="C443" s="33" t="s">
        <v>1417</v>
      </c>
      <c r="D443" s="56" t="s">
        <v>13</v>
      </c>
      <c r="E443" s="46">
        <v>3914</v>
      </c>
      <c r="F443" s="46">
        <v>19</v>
      </c>
      <c r="G443" s="46">
        <v>5032</v>
      </c>
      <c r="H443" s="34">
        <v>5</v>
      </c>
      <c r="I443" s="32" t="s">
        <v>25</v>
      </c>
      <c r="J443" s="32">
        <v>1</v>
      </c>
      <c r="K443" s="32">
        <v>0.4</v>
      </c>
      <c r="L443" s="32" t="s">
        <v>104</v>
      </c>
      <c r="M443" s="47" t="s">
        <v>77</v>
      </c>
      <c r="N443" s="48" t="s">
        <v>151</v>
      </c>
      <c r="O443" s="37" t="s">
        <v>152</v>
      </c>
      <c r="P443" s="38" t="s">
        <v>153</v>
      </c>
      <c r="Q443" s="39" t="s">
        <v>154</v>
      </c>
      <c r="R443" s="49">
        <v>1</v>
      </c>
      <c r="S443" s="49"/>
      <c r="T443" s="49">
        <v>1</v>
      </c>
      <c r="U443" s="215"/>
      <c r="V443" s="51" t="s">
        <v>77</v>
      </c>
      <c r="W443" s="52" t="s">
        <v>151</v>
      </c>
      <c r="X443" s="37" t="s">
        <v>152</v>
      </c>
      <c r="Y443" s="38" t="s">
        <v>153</v>
      </c>
      <c r="Z443" s="39" t="s">
        <v>154</v>
      </c>
      <c r="AA443" s="49">
        <v>1</v>
      </c>
      <c r="AB443" s="228">
        <v>1</v>
      </c>
      <c r="AC443" s="50">
        <v>1</v>
      </c>
      <c r="AD443" s="228"/>
      <c r="AE443" s="228"/>
      <c r="AF443" s="228"/>
      <c r="AG443" s="228">
        <f>SUM(J443*100+K443)</f>
        <v>100.4</v>
      </c>
      <c r="AH443" s="228"/>
      <c r="AI443" s="228"/>
      <c r="AJ443" s="228"/>
      <c r="AK443" s="228"/>
      <c r="AL443" s="228"/>
      <c r="AM443" s="228"/>
      <c r="AN443" s="228"/>
      <c r="AO443" s="228"/>
      <c r="AP443" s="228"/>
      <c r="AQ443" s="228"/>
      <c r="AR443" s="228"/>
      <c r="AS443" s="228"/>
      <c r="AT443" s="228" t="s">
        <v>122</v>
      </c>
    </row>
    <row r="444" spans="1:49" s="44" customFormat="1" x14ac:dyDescent="0.5">
      <c r="A444" s="45"/>
      <c r="B444" s="71"/>
      <c r="C444" s="33" t="s">
        <v>1418</v>
      </c>
      <c r="D444" s="56" t="s">
        <v>13</v>
      </c>
      <c r="E444" s="32">
        <v>32012</v>
      </c>
      <c r="F444" s="32">
        <v>145</v>
      </c>
      <c r="G444" s="32">
        <v>164</v>
      </c>
      <c r="H444" s="32">
        <v>13</v>
      </c>
      <c r="I444" s="32" t="s">
        <v>25</v>
      </c>
      <c r="J444" s="32">
        <v>2</v>
      </c>
      <c r="K444" s="32">
        <v>33</v>
      </c>
      <c r="L444" s="32" t="s">
        <v>104</v>
      </c>
      <c r="M444" s="47" t="s">
        <v>77</v>
      </c>
      <c r="N444" s="48" t="s">
        <v>461</v>
      </c>
      <c r="O444" s="37" t="s">
        <v>79</v>
      </c>
      <c r="P444" s="38" t="s">
        <v>462</v>
      </c>
      <c r="Q444" s="39" t="s">
        <v>31</v>
      </c>
      <c r="R444" s="49">
        <v>1</v>
      </c>
      <c r="S444" s="49"/>
      <c r="T444" s="49">
        <v>1</v>
      </c>
      <c r="U444" s="215"/>
      <c r="V444" s="47" t="s">
        <v>77</v>
      </c>
      <c r="W444" s="48" t="s">
        <v>461</v>
      </c>
      <c r="X444" s="37" t="s">
        <v>79</v>
      </c>
      <c r="Y444" s="38" t="s">
        <v>462</v>
      </c>
      <c r="Z444" s="39" t="s">
        <v>31</v>
      </c>
      <c r="AA444" s="49">
        <v>1</v>
      </c>
      <c r="AB444" s="228">
        <v>1</v>
      </c>
      <c r="AC444" s="50">
        <v>2</v>
      </c>
      <c r="AD444" s="228"/>
      <c r="AE444" s="228"/>
      <c r="AF444" s="228"/>
      <c r="AG444" s="228"/>
      <c r="AH444" s="228"/>
      <c r="AI444" s="228"/>
      <c r="AJ444" s="228">
        <f>SUM(J444*100+K444)</f>
        <v>233</v>
      </c>
      <c r="AK444" s="228"/>
      <c r="AL444" s="228"/>
      <c r="AM444" s="228"/>
      <c r="AN444" s="228"/>
      <c r="AO444" s="228"/>
      <c r="AP444" s="228"/>
      <c r="AQ444" s="228"/>
      <c r="AR444" s="228"/>
      <c r="AS444" s="228"/>
      <c r="AT444" s="228" t="s">
        <v>103</v>
      </c>
    </row>
    <row r="445" spans="1:49" s="44" customFormat="1" x14ac:dyDescent="0.5">
      <c r="A445" s="45"/>
      <c r="B445" s="71"/>
      <c r="C445" s="33" t="s">
        <v>1419</v>
      </c>
      <c r="D445" s="56" t="s">
        <v>13</v>
      </c>
      <c r="E445" s="32">
        <v>32013</v>
      </c>
      <c r="F445" s="32">
        <v>146</v>
      </c>
      <c r="G445" s="32">
        <v>165</v>
      </c>
      <c r="H445" s="32">
        <v>13</v>
      </c>
      <c r="I445" s="32" t="s">
        <v>25</v>
      </c>
      <c r="J445" s="32">
        <v>2</v>
      </c>
      <c r="K445" s="32">
        <v>32</v>
      </c>
      <c r="L445" s="32" t="s">
        <v>104</v>
      </c>
      <c r="M445" s="47" t="s">
        <v>77</v>
      </c>
      <c r="N445" s="48" t="s">
        <v>463</v>
      </c>
      <c r="O445" s="37" t="s">
        <v>79</v>
      </c>
      <c r="P445" s="38" t="s">
        <v>464</v>
      </c>
      <c r="Q445" s="39" t="s">
        <v>31</v>
      </c>
      <c r="R445" s="49">
        <v>1</v>
      </c>
      <c r="S445" s="49"/>
      <c r="T445" s="49">
        <v>1</v>
      </c>
      <c r="U445" s="215"/>
      <c r="V445" s="47" t="s">
        <v>77</v>
      </c>
      <c r="W445" s="48" t="s">
        <v>463</v>
      </c>
      <c r="X445" s="37" t="s">
        <v>79</v>
      </c>
      <c r="Y445" s="38" t="s">
        <v>464</v>
      </c>
      <c r="Z445" s="39" t="s">
        <v>31</v>
      </c>
      <c r="AA445" s="49">
        <v>1</v>
      </c>
      <c r="AB445" s="228">
        <v>1</v>
      </c>
      <c r="AC445" s="50">
        <v>1</v>
      </c>
      <c r="AD445" s="228"/>
      <c r="AE445" s="228"/>
      <c r="AF445" s="228"/>
      <c r="AG445" s="228">
        <f>SUM(J445*100+K445)</f>
        <v>232</v>
      </c>
      <c r="AH445" s="228"/>
      <c r="AI445" s="228"/>
      <c r="AJ445" s="228"/>
      <c r="AK445" s="228"/>
      <c r="AL445" s="228"/>
      <c r="AM445" s="228"/>
      <c r="AN445" s="228"/>
      <c r="AO445" s="228"/>
      <c r="AP445" s="228"/>
      <c r="AQ445" s="228"/>
      <c r="AR445" s="228"/>
      <c r="AS445" s="228"/>
      <c r="AT445" s="228" t="s">
        <v>32</v>
      </c>
    </row>
    <row r="446" spans="1:49" s="44" customFormat="1" x14ac:dyDescent="0.5">
      <c r="A446" s="45"/>
      <c r="B446" s="71"/>
      <c r="C446" s="33" t="s">
        <v>1420</v>
      </c>
      <c r="D446" s="56" t="s">
        <v>13</v>
      </c>
      <c r="E446" s="32">
        <v>32014</v>
      </c>
      <c r="F446" s="32">
        <v>147</v>
      </c>
      <c r="G446" s="32">
        <v>166</v>
      </c>
      <c r="H446" s="32">
        <v>13</v>
      </c>
      <c r="I446" s="32" t="s">
        <v>25</v>
      </c>
      <c r="J446" s="32">
        <v>2</v>
      </c>
      <c r="K446" s="32">
        <v>32</v>
      </c>
      <c r="L446" s="32" t="s">
        <v>104</v>
      </c>
      <c r="M446" s="47" t="s">
        <v>465</v>
      </c>
      <c r="N446" s="48" t="s">
        <v>466</v>
      </c>
      <c r="O446" s="37" t="s">
        <v>467</v>
      </c>
      <c r="P446" s="38" t="s">
        <v>468</v>
      </c>
      <c r="Q446" s="39" t="s">
        <v>31</v>
      </c>
      <c r="R446" s="49">
        <v>1</v>
      </c>
      <c r="S446" s="49"/>
      <c r="T446" s="49">
        <v>1</v>
      </c>
      <c r="U446" s="215"/>
      <c r="V446" s="47" t="s">
        <v>465</v>
      </c>
      <c r="W446" s="48" t="s">
        <v>466</v>
      </c>
      <c r="X446" s="37" t="s">
        <v>467</v>
      </c>
      <c r="Y446" s="38" t="s">
        <v>468</v>
      </c>
      <c r="Z446" s="39" t="s">
        <v>31</v>
      </c>
      <c r="AA446" s="49">
        <v>1</v>
      </c>
      <c r="AB446" s="228">
        <v>1</v>
      </c>
      <c r="AC446" s="50">
        <v>1</v>
      </c>
      <c r="AD446" s="228"/>
      <c r="AE446" s="228"/>
      <c r="AF446" s="228"/>
      <c r="AG446" s="228">
        <f>SUM(J446*100+K446)</f>
        <v>232</v>
      </c>
      <c r="AH446" s="228"/>
      <c r="AI446" s="228"/>
      <c r="AJ446" s="228"/>
      <c r="AK446" s="228"/>
      <c r="AL446" s="228"/>
      <c r="AM446" s="228"/>
      <c r="AN446" s="228"/>
      <c r="AO446" s="228"/>
      <c r="AP446" s="228"/>
      <c r="AQ446" s="228"/>
      <c r="AR446" s="228"/>
      <c r="AS446" s="228"/>
      <c r="AT446" s="228" t="s">
        <v>32</v>
      </c>
    </row>
    <row r="447" spans="1:49" s="44" customFormat="1" x14ac:dyDescent="0.5">
      <c r="A447" s="45"/>
      <c r="B447" s="71"/>
      <c r="C447" s="33" t="s">
        <v>1421</v>
      </c>
      <c r="D447" s="56" t="s">
        <v>13</v>
      </c>
      <c r="E447" s="32">
        <v>33641</v>
      </c>
      <c r="F447" s="32">
        <v>151</v>
      </c>
      <c r="G447" s="32">
        <v>170</v>
      </c>
      <c r="H447" s="32">
        <v>13</v>
      </c>
      <c r="I447" s="32">
        <v>2</v>
      </c>
      <c r="J447" s="32">
        <v>2</v>
      </c>
      <c r="K447" s="32">
        <v>31</v>
      </c>
      <c r="L447" s="32" t="s">
        <v>104</v>
      </c>
      <c r="M447" s="47" t="s">
        <v>77</v>
      </c>
      <c r="N447" s="48" t="s">
        <v>469</v>
      </c>
      <c r="O447" s="37" t="s">
        <v>470</v>
      </c>
      <c r="P447" s="38" t="s">
        <v>471</v>
      </c>
      <c r="Q447" s="39" t="s">
        <v>31</v>
      </c>
      <c r="R447" s="49">
        <v>1</v>
      </c>
      <c r="S447" s="49"/>
      <c r="T447" s="49">
        <v>1</v>
      </c>
      <c r="U447" s="215"/>
      <c r="V447" s="47" t="s">
        <v>77</v>
      </c>
      <c r="W447" s="48" t="s">
        <v>469</v>
      </c>
      <c r="X447" s="37" t="s">
        <v>470</v>
      </c>
      <c r="Y447" s="38" t="s">
        <v>471</v>
      </c>
      <c r="Z447" s="39" t="s">
        <v>31</v>
      </c>
      <c r="AA447" s="49">
        <v>1</v>
      </c>
      <c r="AB447" s="228">
        <v>1</v>
      </c>
      <c r="AC447" s="50">
        <v>2</v>
      </c>
      <c r="AD447" s="228"/>
      <c r="AE447" s="228"/>
      <c r="AF447" s="228"/>
      <c r="AG447" s="228">
        <f>SUM(I447*400+J447*100+K447)</f>
        <v>1031</v>
      </c>
      <c r="AH447" s="228"/>
      <c r="AI447" s="228"/>
      <c r="AJ447" s="228"/>
      <c r="AK447" s="228"/>
      <c r="AL447" s="228"/>
      <c r="AM447" s="228"/>
      <c r="AN447" s="228"/>
      <c r="AO447" s="228"/>
      <c r="AP447" s="228"/>
      <c r="AQ447" s="228"/>
      <c r="AR447" s="228"/>
      <c r="AS447" s="228"/>
      <c r="AT447" s="228" t="s">
        <v>235</v>
      </c>
    </row>
    <row r="448" spans="1:49" s="44" customFormat="1" x14ac:dyDescent="0.5">
      <c r="A448" s="45"/>
      <c r="B448" s="71"/>
      <c r="C448" s="33" t="s">
        <v>1422</v>
      </c>
      <c r="D448" s="56" t="s">
        <v>13</v>
      </c>
      <c r="E448" s="32">
        <v>42286</v>
      </c>
      <c r="F448" s="32">
        <v>152</v>
      </c>
      <c r="G448" s="32">
        <v>171</v>
      </c>
      <c r="H448" s="32">
        <v>13</v>
      </c>
      <c r="I448" s="32" t="s">
        <v>25</v>
      </c>
      <c r="J448" s="32">
        <v>1</v>
      </c>
      <c r="K448" s="32">
        <v>75</v>
      </c>
      <c r="L448" s="32" t="s">
        <v>104</v>
      </c>
      <c r="M448" s="47" t="s">
        <v>27</v>
      </c>
      <c r="N448" s="48" t="s">
        <v>126</v>
      </c>
      <c r="O448" s="37" t="s">
        <v>79</v>
      </c>
      <c r="P448" s="38" t="s">
        <v>472</v>
      </c>
      <c r="Q448" s="39" t="s">
        <v>31</v>
      </c>
      <c r="R448" s="49">
        <v>1</v>
      </c>
      <c r="S448" s="49"/>
      <c r="T448" s="49">
        <v>1</v>
      </c>
      <c r="U448" s="215"/>
      <c r="V448" s="47" t="s">
        <v>27</v>
      </c>
      <c r="W448" s="48" t="s">
        <v>126</v>
      </c>
      <c r="X448" s="37" t="s">
        <v>79</v>
      </c>
      <c r="Y448" s="38" t="s">
        <v>472</v>
      </c>
      <c r="Z448" s="39" t="s">
        <v>31</v>
      </c>
      <c r="AA448" s="49">
        <v>1</v>
      </c>
      <c r="AB448" s="228">
        <v>1</v>
      </c>
      <c r="AC448" s="50">
        <v>2</v>
      </c>
      <c r="AD448" s="228"/>
      <c r="AE448" s="228"/>
      <c r="AF448" s="228"/>
      <c r="AG448" s="228"/>
      <c r="AH448" s="228"/>
      <c r="AI448" s="228"/>
      <c r="AJ448" s="228">
        <f>SUM(J448*100+K448)</f>
        <v>175</v>
      </c>
      <c r="AK448" s="228"/>
      <c r="AL448" s="228"/>
      <c r="AM448" s="228"/>
      <c r="AN448" s="228"/>
      <c r="AO448" s="228"/>
      <c r="AP448" s="228"/>
      <c r="AQ448" s="228"/>
      <c r="AR448" s="228"/>
      <c r="AS448" s="228"/>
      <c r="AT448" s="228" t="s">
        <v>193</v>
      </c>
    </row>
    <row r="449" spans="1:47" s="44" customFormat="1" x14ac:dyDescent="0.5">
      <c r="A449" s="45"/>
      <c r="B449" s="71"/>
      <c r="C449" s="33" t="s">
        <v>1423</v>
      </c>
      <c r="D449" s="56" t="s">
        <v>13</v>
      </c>
      <c r="E449" s="32">
        <v>32023</v>
      </c>
      <c r="F449" s="32">
        <v>161</v>
      </c>
      <c r="G449" s="32">
        <v>180</v>
      </c>
      <c r="H449" s="32"/>
      <c r="I449" s="32" t="s">
        <v>25</v>
      </c>
      <c r="J449" s="32">
        <v>2</v>
      </c>
      <c r="K449" s="32">
        <v>84</v>
      </c>
      <c r="L449" s="32" t="s">
        <v>104</v>
      </c>
      <c r="M449" s="47" t="s">
        <v>27</v>
      </c>
      <c r="N449" s="48" t="s">
        <v>473</v>
      </c>
      <c r="O449" s="37" t="s">
        <v>79</v>
      </c>
      <c r="P449" s="38"/>
      <c r="Q449" s="39"/>
      <c r="R449" s="49">
        <v>1</v>
      </c>
      <c r="S449" s="49"/>
      <c r="T449" s="49">
        <v>1</v>
      </c>
      <c r="U449" s="215"/>
      <c r="V449" s="53" t="s">
        <v>27</v>
      </c>
      <c r="W449" s="54" t="s">
        <v>474</v>
      </c>
      <c r="X449" s="37" t="s">
        <v>195</v>
      </c>
      <c r="Y449" s="38" t="s">
        <v>196</v>
      </c>
      <c r="Z449" s="39" t="s">
        <v>31</v>
      </c>
      <c r="AA449" s="228">
        <v>1</v>
      </c>
      <c r="AB449" s="228">
        <v>1</v>
      </c>
      <c r="AC449" s="50">
        <v>1</v>
      </c>
      <c r="AD449" s="228"/>
      <c r="AE449" s="228"/>
      <c r="AF449" s="228"/>
      <c r="AG449" s="228"/>
      <c r="AH449" s="228">
        <f>SUM(J449*100+K449)</f>
        <v>284</v>
      </c>
      <c r="AI449" s="228"/>
      <c r="AJ449" s="228"/>
      <c r="AK449" s="228"/>
      <c r="AL449" s="228"/>
      <c r="AM449" s="228"/>
      <c r="AN449" s="228"/>
      <c r="AO449" s="228"/>
      <c r="AP449" s="228"/>
      <c r="AQ449" s="228"/>
      <c r="AR449" s="228"/>
      <c r="AS449" s="228"/>
      <c r="AT449" s="228" t="s">
        <v>285</v>
      </c>
    </row>
    <row r="450" spans="1:47" s="44" customFormat="1" x14ac:dyDescent="0.5">
      <c r="A450" s="45"/>
      <c r="B450" s="71"/>
      <c r="C450" s="33" t="s">
        <v>1424</v>
      </c>
      <c r="D450" s="56" t="s">
        <v>13</v>
      </c>
      <c r="E450" s="32">
        <v>32021</v>
      </c>
      <c r="F450" s="32">
        <v>159</v>
      </c>
      <c r="G450" s="32">
        <v>178</v>
      </c>
      <c r="H450" s="32">
        <v>13</v>
      </c>
      <c r="I450" s="32" t="s">
        <v>25</v>
      </c>
      <c r="J450" s="32">
        <v>1</v>
      </c>
      <c r="K450" s="32">
        <v>31</v>
      </c>
      <c r="L450" s="32" t="s">
        <v>104</v>
      </c>
      <c r="M450" s="47" t="s">
        <v>77</v>
      </c>
      <c r="N450" s="48" t="s">
        <v>475</v>
      </c>
      <c r="O450" s="37" t="s">
        <v>79</v>
      </c>
      <c r="P450" s="38" t="s">
        <v>476</v>
      </c>
      <c r="Q450" s="39" t="s">
        <v>31</v>
      </c>
      <c r="R450" s="49">
        <v>1</v>
      </c>
      <c r="S450" s="49"/>
      <c r="T450" s="49">
        <v>1</v>
      </c>
      <c r="U450" s="215"/>
      <c r="V450" s="47" t="s">
        <v>77</v>
      </c>
      <c r="W450" s="48" t="s">
        <v>475</v>
      </c>
      <c r="X450" s="37" t="s">
        <v>79</v>
      </c>
      <c r="Y450" s="38" t="s">
        <v>476</v>
      </c>
      <c r="Z450" s="39" t="s">
        <v>31</v>
      </c>
      <c r="AA450" s="49">
        <v>1</v>
      </c>
      <c r="AB450" s="228">
        <v>1</v>
      </c>
      <c r="AC450" s="50">
        <v>2</v>
      </c>
      <c r="AD450" s="228"/>
      <c r="AE450" s="228"/>
      <c r="AF450" s="228"/>
      <c r="AG450" s="228"/>
      <c r="AH450" s="228"/>
      <c r="AI450" s="228"/>
      <c r="AJ450" s="228">
        <f>SUM(J450*100+K450)</f>
        <v>131</v>
      </c>
      <c r="AK450" s="228"/>
      <c r="AL450" s="228"/>
      <c r="AM450" s="228"/>
      <c r="AN450" s="228"/>
      <c r="AO450" s="228"/>
      <c r="AP450" s="228"/>
      <c r="AQ450" s="228"/>
      <c r="AR450" s="228"/>
      <c r="AS450" s="228"/>
      <c r="AT450" s="228" t="s">
        <v>477</v>
      </c>
    </row>
    <row r="451" spans="1:47" s="44" customFormat="1" x14ac:dyDescent="0.5">
      <c r="A451" s="45"/>
      <c r="B451" s="71"/>
      <c r="C451" s="33" t="s">
        <v>1425</v>
      </c>
      <c r="D451" s="56" t="s">
        <v>13</v>
      </c>
      <c r="E451" s="32">
        <v>32022</v>
      </c>
      <c r="F451" s="32">
        <v>160</v>
      </c>
      <c r="G451" s="32">
        <v>179</v>
      </c>
      <c r="H451" s="32">
        <v>13</v>
      </c>
      <c r="I451" s="32" t="s">
        <v>25</v>
      </c>
      <c r="J451" s="32">
        <v>1</v>
      </c>
      <c r="K451" s="32">
        <v>31</v>
      </c>
      <c r="L451" s="32" t="s">
        <v>104</v>
      </c>
      <c r="M451" s="47" t="s">
        <v>77</v>
      </c>
      <c r="N451" s="48" t="s">
        <v>475</v>
      </c>
      <c r="O451" s="37" t="s">
        <v>79</v>
      </c>
      <c r="P451" s="38" t="s">
        <v>476</v>
      </c>
      <c r="Q451" s="39" t="s">
        <v>31</v>
      </c>
      <c r="R451" s="49">
        <v>1</v>
      </c>
      <c r="S451" s="49"/>
      <c r="T451" s="49">
        <v>1</v>
      </c>
      <c r="U451" s="215"/>
      <c r="V451" s="47" t="s">
        <v>77</v>
      </c>
      <c r="W451" s="48" t="s">
        <v>475</v>
      </c>
      <c r="X451" s="37" t="s">
        <v>79</v>
      </c>
      <c r="Y451" s="38" t="s">
        <v>476</v>
      </c>
      <c r="Z451" s="39" t="s">
        <v>31</v>
      </c>
      <c r="AA451" s="49">
        <v>1</v>
      </c>
      <c r="AB451" s="228"/>
      <c r="AC451" s="50"/>
      <c r="AD451" s="228"/>
      <c r="AE451" s="228"/>
      <c r="AF451" s="228"/>
      <c r="AG451" s="228"/>
      <c r="AH451" s="228"/>
      <c r="AI451" s="228"/>
      <c r="AJ451" s="228">
        <f>SUM(J451*100+K451)</f>
        <v>131</v>
      </c>
      <c r="AK451" s="228"/>
      <c r="AL451" s="228"/>
      <c r="AM451" s="228"/>
      <c r="AN451" s="228"/>
      <c r="AO451" s="228"/>
      <c r="AP451" s="228"/>
      <c r="AQ451" s="228"/>
      <c r="AR451" s="228"/>
      <c r="AS451" s="228"/>
      <c r="AT451" s="228" t="s">
        <v>478</v>
      </c>
    </row>
    <row r="452" spans="1:47" s="44" customFormat="1" x14ac:dyDescent="0.5">
      <c r="A452" s="45"/>
      <c r="B452" s="71"/>
      <c r="C452" s="33" t="s">
        <v>1426</v>
      </c>
      <c r="D452" s="56" t="s">
        <v>13</v>
      </c>
      <c r="E452" s="32">
        <v>32030</v>
      </c>
      <c r="F452" s="32">
        <v>169</v>
      </c>
      <c r="G452" s="32">
        <v>188</v>
      </c>
      <c r="H452" s="32">
        <v>13</v>
      </c>
      <c r="I452" s="32" t="s">
        <v>25</v>
      </c>
      <c r="J452" s="32">
        <v>2</v>
      </c>
      <c r="K452" s="32">
        <v>73</v>
      </c>
      <c r="L452" s="32" t="s">
        <v>104</v>
      </c>
      <c r="M452" s="47" t="s">
        <v>27</v>
      </c>
      <c r="N452" s="48" t="s">
        <v>137</v>
      </c>
      <c r="O452" s="37" t="s">
        <v>79</v>
      </c>
      <c r="P452" s="38" t="s">
        <v>479</v>
      </c>
      <c r="Q452" s="39" t="s">
        <v>31</v>
      </c>
      <c r="R452" s="49">
        <v>1</v>
      </c>
      <c r="S452" s="49"/>
      <c r="T452" s="49">
        <v>1</v>
      </c>
      <c r="U452" s="215"/>
      <c r="V452" s="47" t="s">
        <v>27</v>
      </c>
      <c r="W452" s="48" t="s">
        <v>137</v>
      </c>
      <c r="X452" s="37" t="s">
        <v>79</v>
      </c>
      <c r="Y452" s="38" t="s">
        <v>479</v>
      </c>
      <c r="Z452" s="39" t="s">
        <v>31</v>
      </c>
      <c r="AA452" s="49">
        <v>1</v>
      </c>
      <c r="AB452" s="228">
        <v>1</v>
      </c>
      <c r="AC452" s="50">
        <v>2</v>
      </c>
      <c r="AD452" s="228"/>
      <c r="AE452" s="228"/>
      <c r="AF452" s="228"/>
      <c r="AG452" s="228"/>
      <c r="AH452" s="228"/>
      <c r="AI452" s="228"/>
      <c r="AJ452" s="228">
        <f>SUM(J452*100+K452)</f>
        <v>273</v>
      </c>
      <c r="AK452" s="228"/>
      <c r="AL452" s="228"/>
      <c r="AM452" s="228"/>
      <c r="AN452" s="228"/>
      <c r="AO452" s="228"/>
      <c r="AP452" s="228"/>
      <c r="AQ452" s="228"/>
      <c r="AR452" s="228"/>
      <c r="AS452" s="228"/>
      <c r="AT452" s="228" t="s">
        <v>480</v>
      </c>
    </row>
    <row r="453" spans="1:47" s="44" customFormat="1" x14ac:dyDescent="0.5">
      <c r="A453" s="45"/>
      <c r="B453" s="71"/>
      <c r="C453" s="33" t="s">
        <v>1427</v>
      </c>
      <c r="D453" s="56" t="s">
        <v>13</v>
      </c>
      <c r="E453" s="32">
        <v>41953</v>
      </c>
      <c r="F453" s="32">
        <v>170</v>
      </c>
      <c r="G453" s="32">
        <v>189</v>
      </c>
      <c r="H453" s="32">
        <v>13</v>
      </c>
      <c r="I453" s="32" t="s">
        <v>25</v>
      </c>
      <c r="J453" s="32">
        <v>1</v>
      </c>
      <c r="K453" s="32">
        <v>84</v>
      </c>
      <c r="L453" s="32" t="s">
        <v>104</v>
      </c>
      <c r="M453" s="47" t="s">
        <v>105</v>
      </c>
      <c r="N453" s="48" t="s">
        <v>481</v>
      </c>
      <c r="O453" s="37" t="s">
        <v>149</v>
      </c>
      <c r="P453" s="38" t="s">
        <v>482</v>
      </c>
      <c r="Q453" s="39" t="s">
        <v>31</v>
      </c>
      <c r="R453" s="49">
        <v>1</v>
      </c>
      <c r="S453" s="49"/>
      <c r="T453" s="49">
        <v>1</v>
      </c>
      <c r="U453" s="215"/>
      <c r="V453" s="47" t="s">
        <v>77</v>
      </c>
      <c r="W453" s="48" t="s">
        <v>483</v>
      </c>
      <c r="X453" s="37" t="s">
        <v>149</v>
      </c>
      <c r="Y453" s="38" t="s">
        <v>482</v>
      </c>
      <c r="Z453" s="39" t="s">
        <v>31</v>
      </c>
      <c r="AA453" s="49">
        <v>1</v>
      </c>
      <c r="AB453" s="228">
        <v>1</v>
      </c>
      <c r="AC453" s="50">
        <v>1</v>
      </c>
      <c r="AD453" s="228"/>
      <c r="AE453" s="228"/>
      <c r="AF453" s="228"/>
      <c r="AG453" s="228">
        <f>SUM(J453*100+K453)</f>
        <v>184</v>
      </c>
      <c r="AH453" s="228"/>
      <c r="AI453" s="228"/>
      <c r="AJ453" s="228"/>
      <c r="AK453" s="228"/>
      <c r="AL453" s="228"/>
      <c r="AM453" s="228"/>
      <c r="AN453" s="228"/>
      <c r="AO453" s="228"/>
      <c r="AP453" s="228"/>
      <c r="AQ453" s="228"/>
      <c r="AR453" s="228"/>
      <c r="AS453" s="228"/>
      <c r="AT453" s="228" t="s">
        <v>32</v>
      </c>
    </row>
    <row r="454" spans="1:47" s="44" customFormat="1" x14ac:dyDescent="0.5">
      <c r="A454" s="45"/>
      <c r="B454" s="71"/>
      <c r="C454" s="33" t="s">
        <v>1428</v>
      </c>
      <c r="D454" s="56" t="s">
        <v>13</v>
      </c>
      <c r="E454" s="32">
        <v>41956</v>
      </c>
      <c r="F454" s="32">
        <v>172</v>
      </c>
      <c r="G454" s="32">
        <v>191</v>
      </c>
      <c r="H454" s="32">
        <v>13</v>
      </c>
      <c r="I454" s="32" t="s">
        <v>25</v>
      </c>
      <c r="J454" s="32">
        <v>1</v>
      </c>
      <c r="K454" s="32">
        <v>67</v>
      </c>
      <c r="L454" s="32" t="s">
        <v>104</v>
      </c>
      <c r="M454" s="47" t="s">
        <v>27</v>
      </c>
      <c r="N454" s="48" t="s">
        <v>485</v>
      </c>
      <c r="O454" s="37" t="s">
        <v>149</v>
      </c>
      <c r="P454" s="38" t="s">
        <v>484</v>
      </c>
      <c r="Q454" s="39" t="s">
        <v>31</v>
      </c>
      <c r="R454" s="49">
        <v>1</v>
      </c>
      <c r="S454" s="49"/>
      <c r="T454" s="49">
        <v>1</v>
      </c>
      <c r="U454" s="215"/>
      <c r="V454" s="47" t="s">
        <v>27</v>
      </c>
      <c r="W454" s="48" t="s">
        <v>485</v>
      </c>
      <c r="X454" s="37" t="s">
        <v>149</v>
      </c>
      <c r="Y454" s="38" t="s">
        <v>484</v>
      </c>
      <c r="Z454" s="39" t="s">
        <v>31</v>
      </c>
      <c r="AA454" s="49">
        <v>1</v>
      </c>
      <c r="AB454" s="228">
        <v>1</v>
      </c>
      <c r="AC454" s="50">
        <v>1</v>
      </c>
      <c r="AD454" s="228"/>
      <c r="AE454" s="228"/>
      <c r="AF454" s="228"/>
      <c r="AG454" s="228">
        <f>SUM(J454*100+K454)</f>
        <v>167</v>
      </c>
      <c r="AH454" s="228"/>
      <c r="AI454" s="228"/>
      <c r="AJ454" s="228"/>
      <c r="AK454" s="228"/>
      <c r="AL454" s="228"/>
      <c r="AM454" s="228"/>
      <c r="AN454" s="228"/>
      <c r="AO454" s="228"/>
      <c r="AP454" s="228"/>
      <c r="AQ454" s="228"/>
      <c r="AR454" s="228"/>
      <c r="AS454" s="228"/>
      <c r="AT454" s="228" t="s">
        <v>32</v>
      </c>
    </row>
    <row r="455" spans="1:47" s="44" customFormat="1" x14ac:dyDescent="0.5">
      <c r="A455" s="45"/>
      <c r="B455" s="71"/>
      <c r="C455" s="33" t="s">
        <v>1429</v>
      </c>
      <c r="D455" s="56" t="s">
        <v>13</v>
      </c>
      <c r="E455" s="59">
        <v>32025</v>
      </c>
      <c r="F455" s="59">
        <v>164</v>
      </c>
      <c r="G455" s="59">
        <v>183</v>
      </c>
      <c r="H455" s="59">
        <v>13</v>
      </c>
      <c r="I455" s="59" t="s">
        <v>25</v>
      </c>
      <c r="J455" s="59">
        <v>2</v>
      </c>
      <c r="K455" s="59">
        <v>64</v>
      </c>
      <c r="L455" s="32" t="s">
        <v>104</v>
      </c>
      <c r="M455" s="47" t="s">
        <v>105</v>
      </c>
      <c r="N455" s="48" t="s">
        <v>486</v>
      </c>
      <c r="O455" s="37" t="s">
        <v>79</v>
      </c>
      <c r="P455" s="38" t="s">
        <v>487</v>
      </c>
      <c r="Q455" s="39" t="s">
        <v>31</v>
      </c>
      <c r="R455" s="49">
        <v>1</v>
      </c>
      <c r="S455" s="49"/>
      <c r="T455" s="49">
        <v>1</v>
      </c>
      <c r="U455" s="215"/>
      <c r="V455" s="47" t="s">
        <v>105</v>
      </c>
      <c r="W455" s="48" t="s">
        <v>486</v>
      </c>
      <c r="X455" s="37" t="s">
        <v>79</v>
      </c>
      <c r="Y455" s="38" t="s">
        <v>487</v>
      </c>
      <c r="Z455" s="39" t="s">
        <v>31</v>
      </c>
      <c r="AA455" s="49">
        <v>1</v>
      </c>
      <c r="AB455" s="40"/>
      <c r="AC455" s="62"/>
      <c r="AD455" s="40"/>
      <c r="AE455" s="40"/>
      <c r="AF455" s="40"/>
      <c r="AG455" s="40">
        <f>SUM(J455*100+K455)</f>
        <v>264</v>
      </c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 t="s">
        <v>538</v>
      </c>
    </row>
    <row r="456" spans="1:47" s="44" customFormat="1" x14ac:dyDescent="0.5">
      <c r="A456" s="45"/>
      <c r="B456" s="71"/>
      <c r="C456" s="33" t="s">
        <v>1430</v>
      </c>
      <c r="D456" s="56" t="s">
        <v>13</v>
      </c>
      <c r="E456" s="32">
        <v>31599</v>
      </c>
      <c r="F456" s="32">
        <v>163</v>
      </c>
      <c r="G456" s="32">
        <v>182</v>
      </c>
      <c r="H456" s="32">
        <v>13</v>
      </c>
      <c r="I456" s="32" t="s">
        <v>25</v>
      </c>
      <c r="J456" s="32">
        <v>2</v>
      </c>
      <c r="K456" s="32">
        <v>74</v>
      </c>
      <c r="L456" s="32" t="s">
        <v>104</v>
      </c>
      <c r="M456" s="47" t="s">
        <v>105</v>
      </c>
      <c r="N456" s="48" t="s">
        <v>486</v>
      </c>
      <c r="O456" s="37" t="s">
        <v>79</v>
      </c>
      <c r="P456" s="38" t="s">
        <v>487</v>
      </c>
      <c r="Q456" s="39" t="s">
        <v>31</v>
      </c>
      <c r="R456" s="49">
        <v>1</v>
      </c>
      <c r="S456" s="49"/>
      <c r="T456" s="49">
        <v>1</v>
      </c>
      <c r="U456" s="215"/>
      <c r="V456" s="47" t="s">
        <v>105</v>
      </c>
      <c r="W456" s="48" t="s">
        <v>486</v>
      </c>
      <c r="X456" s="37" t="s">
        <v>79</v>
      </c>
      <c r="Y456" s="38" t="s">
        <v>487</v>
      </c>
      <c r="Z456" s="39" t="s">
        <v>31</v>
      </c>
      <c r="AA456" s="49">
        <v>1</v>
      </c>
      <c r="AB456" s="228">
        <v>1</v>
      </c>
      <c r="AC456" s="50">
        <v>4</v>
      </c>
      <c r="AD456" s="228"/>
      <c r="AE456" s="228"/>
      <c r="AF456" s="228"/>
      <c r="AG456" s="228"/>
      <c r="AH456" s="228"/>
      <c r="AI456" s="228"/>
      <c r="AJ456" s="228">
        <f>SUM(J456*100+K456)</f>
        <v>274</v>
      </c>
      <c r="AK456" s="228"/>
      <c r="AL456" s="228"/>
      <c r="AM456" s="228"/>
      <c r="AN456" s="228"/>
      <c r="AO456" s="228"/>
      <c r="AP456" s="228"/>
      <c r="AQ456" s="228"/>
      <c r="AR456" s="228"/>
      <c r="AS456" s="228"/>
      <c r="AT456" s="228" t="s">
        <v>488</v>
      </c>
    </row>
    <row r="457" spans="1:47" s="44" customFormat="1" x14ac:dyDescent="0.5">
      <c r="A457" s="45"/>
      <c r="B457" s="71"/>
      <c r="C457" s="33" t="s">
        <v>1431</v>
      </c>
      <c r="D457" s="56" t="s">
        <v>13</v>
      </c>
      <c r="E457" s="32">
        <v>32024</v>
      </c>
      <c r="F457" s="32">
        <v>162</v>
      </c>
      <c r="G457" s="32">
        <v>181</v>
      </c>
      <c r="H457" s="32">
        <v>13</v>
      </c>
      <c r="I457" s="32" t="s">
        <v>25</v>
      </c>
      <c r="J457" s="32">
        <v>2</v>
      </c>
      <c r="K457" s="32">
        <v>67</v>
      </c>
      <c r="L457" s="32" t="s">
        <v>104</v>
      </c>
      <c r="M457" s="47" t="s">
        <v>77</v>
      </c>
      <c r="N457" s="48" t="s">
        <v>194</v>
      </c>
      <c r="O457" s="37" t="s">
        <v>195</v>
      </c>
      <c r="P457" s="38" t="s">
        <v>196</v>
      </c>
      <c r="Q457" s="39" t="s">
        <v>31</v>
      </c>
      <c r="R457" s="49">
        <v>1</v>
      </c>
      <c r="S457" s="49"/>
      <c r="T457" s="49">
        <v>1</v>
      </c>
      <c r="U457" s="215"/>
      <c r="V457" s="53" t="s">
        <v>27</v>
      </c>
      <c r="W457" s="54" t="s">
        <v>474</v>
      </c>
      <c r="X457" s="37" t="s">
        <v>195</v>
      </c>
      <c r="Y457" s="38" t="s">
        <v>196</v>
      </c>
      <c r="Z457" s="39" t="s">
        <v>31</v>
      </c>
      <c r="AA457" s="228">
        <v>1</v>
      </c>
      <c r="AB457" s="228">
        <v>1</v>
      </c>
      <c r="AC457" s="50">
        <v>1</v>
      </c>
      <c r="AD457" s="228"/>
      <c r="AE457" s="228"/>
      <c r="AF457" s="228"/>
      <c r="AG457" s="228"/>
      <c r="AH457" s="228"/>
      <c r="AI457" s="228"/>
      <c r="AJ457" s="228">
        <f>SUM(J457*100+K457)</f>
        <v>267</v>
      </c>
      <c r="AK457" s="228"/>
      <c r="AL457" s="228"/>
      <c r="AM457" s="228"/>
      <c r="AN457" s="228"/>
      <c r="AO457" s="228"/>
      <c r="AP457" s="228"/>
      <c r="AQ457" s="228"/>
      <c r="AR457" s="228"/>
      <c r="AS457" s="228"/>
      <c r="AT457" s="228" t="s">
        <v>489</v>
      </c>
    </row>
    <row r="458" spans="1:47" s="44" customFormat="1" x14ac:dyDescent="0.5">
      <c r="A458" s="45"/>
      <c r="B458" s="71"/>
      <c r="C458" s="33" t="s">
        <v>1432</v>
      </c>
      <c r="D458" s="56" t="s">
        <v>13</v>
      </c>
      <c r="E458" s="32">
        <v>32068</v>
      </c>
      <c r="F458" s="32">
        <v>293</v>
      </c>
      <c r="G458" s="32">
        <v>310</v>
      </c>
      <c r="H458" s="32">
        <v>13</v>
      </c>
      <c r="I458" s="32" t="s">
        <v>25</v>
      </c>
      <c r="J458" s="32">
        <v>2</v>
      </c>
      <c r="K458" s="32">
        <v>53</v>
      </c>
      <c r="L458" s="32" t="s">
        <v>104</v>
      </c>
      <c r="M458" s="47" t="s">
        <v>77</v>
      </c>
      <c r="N458" s="48" t="s">
        <v>490</v>
      </c>
      <c r="O458" s="37" t="s">
        <v>79</v>
      </c>
      <c r="P458" s="38" t="s">
        <v>479</v>
      </c>
      <c r="Q458" s="39" t="s">
        <v>31</v>
      </c>
      <c r="R458" s="49">
        <v>1</v>
      </c>
      <c r="S458" s="49"/>
      <c r="T458" s="49">
        <v>1</v>
      </c>
      <c r="U458" s="215"/>
      <c r="V458" s="47" t="s">
        <v>77</v>
      </c>
      <c r="W458" s="48" t="s">
        <v>490</v>
      </c>
      <c r="X458" s="37" t="s">
        <v>79</v>
      </c>
      <c r="Y458" s="38" t="s">
        <v>479</v>
      </c>
      <c r="Z458" s="39" t="s">
        <v>31</v>
      </c>
      <c r="AA458" s="49">
        <v>1</v>
      </c>
      <c r="AB458" s="228">
        <v>1</v>
      </c>
      <c r="AC458" s="50">
        <v>2</v>
      </c>
      <c r="AD458" s="228"/>
      <c r="AE458" s="228"/>
      <c r="AF458" s="228"/>
      <c r="AG458" s="228"/>
      <c r="AH458" s="228"/>
      <c r="AI458" s="228"/>
      <c r="AJ458" s="228">
        <f>SUM(J458*100+K458)</f>
        <v>253</v>
      </c>
      <c r="AK458" s="228"/>
      <c r="AL458" s="228"/>
      <c r="AM458" s="228"/>
      <c r="AN458" s="228"/>
      <c r="AO458" s="228"/>
      <c r="AP458" s="228"/>
      <c r="AQ458" s="228"/>
      <c r="AR458" s="228"/>
      <c r="AS458" s="228"/>
      <c r="AT458" s="228" t="s">
        <v>193</v>
      </c>
    </row>
    <row r="459" spans="1:47" s="44" customFormat="1" x14ac:dyDescent="0.5">
      <c r="A459" s="45"/>
      <c r="B459" s="71"/>
      <c r="C459" s="33" t="s">
        <v>1433</v>
      </c>
      <c r="D459" s="56" t="s">
        <v>13</v>
      </c>
      <c r="E459" s="32">
        <v>42301</v>
      </c>
      <c r="F459" s="32">
        <v>174</v>
      </c>
      <c r="G459" s="32">
        <v>193</v>
      </c>
      <c r="H459" s="32">
        <v>13</v>
      </c>
      <c r="I459" s="32" t="s">
        <v>25</v>
      </c>
      <c r="J459" s="32">
        <v>2</v>
      </c>
      <c r="K459" s="32">
        <v>43.1</v>
      </c>
      <c r="L459" s="32" t="s">
        <v>104</v>
      </c>
      <c r="M459" s="47" t="s">
        <v>27</v>
      </c>
      <c r="N459" s="48" t="s">
        <v>135</v>
      </c>
      <c r="O459" s="37" t="s">
        <v>79</v>
      </c>
      <c r="P459" s="38" t="s">
        <v>491</v>
      </c>
      <c r="Q459" s="39" t="s">
        <v>31</v>
      </c>
      <c r="R459" s="49">
        <v>1</v>
      </c>
      <c r="S459" s="49"/>
      <c r="T459" s="49">
        <v>1</v>
      </c>
      <c r="U459" s="215"/>
      <c r="V459" s="47" t="s">
        <v>27</v>
      </c>
      <c r="W459" s="48" t="s">
        <v>135</v>
      </c>
      <c r="X459" s="37" t="s">
        <v>79</v>
      </c>
      <c r="Y459" s="38" t="s">
        <v>491</v>
      </c>
      <c r="Z459" s="39" t="s">
        <v>31</v>
      </c>
      <c r="AA459" s="49">
        <v>1</v>
      </c>
      <c r="AB459" s="228">
        <v>1</v>
      </c>
      <c r="AC459" s="50">
        <v>3</v>
      </c>
      <c r="AD459" s="228"/>
      <c r="AE459" s="228"/>
      <c r="AF459" s="228"/>
      <c r="AG459" s="228"/>
      <c r="AH459" s="228"/>
      <c r="AI459" s="228"/>
      <c r="AJ459" s="228">
        <f>SUM(J459*100+K459)</f>
        <v>243.1</v>
      </c>
      <c r="AK459" s="228"/>
      <c r="AL459" s="228"/>
      <c r="AM459" s="228"/>
      <c r="AN459" s="228"/>
      <c r="AO459" s="228"/>
      <c r="AP459" s="228"/>
      <c r="AQ459" s="228"/>
      <c r="AR459" s="228"/>
      <c r="AS459" s="228"/>
      <c r="AT459" s="228" t="s">
        <v>492</v>
      </c>
    </row>
    <row r="460" spans="1:47" s="44" customFormat="1" x14ac:dyDescent="0.5">
      <c r="A460" s="45"/>
      <c r="B460" s="71"/>
      <c r="C460" s="71" t="s">
        <v>1434</v>
      </c>
      <c r="D460" s="79" t="s">
        <v>13</v>
      </c>
      <c r="E460" s="45">
        <v>41904</v>
      </c>
      <c r="F460" s="45">
        <v>173</v>
      </c>
      <c r="G460" s="45">
        <v>192</v>
      </c>
      <c r="H460" s="45">
        <v>13</v>
      </c>
      <c r="I460" s="45" t="s">
        <v>25</v>
      </c>
      <c r="J460" s="45">
        <v>1</v>
      </c>
      <c r="K460" s="45">
        <v>62</v>
      </c>
      <c r="L460" s="45" t="s">
        <v>104</v>
      </c>
      <c r="M460" s="47" t="s">
        <v>27</v>
      </c>
      <c r="N460" s="48" t="s">
        <v>135</v>
      </c>
      <c r="O460" s="72" t="s">
        <v>79</v>
      </c>
      <c r="P460" s="73" t="s">
        <v>491</v>
      </c>
      <c r="Q460" s="74" t="s">
        <v>31</v>
      </c>
      <c r="R460" s="49">
        <v>1</v>
      </c>
      <c r="S460" s="49"/>
      <c r="T460" s="49">
        <v>1</v>
      </c>
      <c r="U460" s="215"/>
      <c r="V460" s="301" t="s">
        <v>527</v>
      </c>
      <c r="W460" s="302"/>
      <c r="X460" s="303"/>
      <c r="Y460" s="73" t="s">
        <v>491</v>
      </c>
      <c r="Z460" s="74" t="s">
        <v>31</v>
      </c>
      <c r="AA460" s="75">
        <v>1</v>
      </c>
      <c r="AB460" s="75">
        <v>1</v>
      </c>
      <c r="AC460" s="50">
        <v>2</v>
      </c>
      <c r="AD460" s="75">
        <v>1</v>
      </c>
      <c r="AE460" s="75">
        <v>4</v>
      </c>
      <c r="AF460" s="75"/>
      <c r="AG460" s="75"/>
      <c r="AH460" s="75"/>
      <c r="AI460" s="75"/>
      <c r="AJ460" s="75">
        <f>SUM(J460*100+K460)</f>
        <v>162</v>
      </c>
      <c r="AK460" s="75"/>
      <c r="AL460" s="75"/>
      <c r="AM460" s="75"/>
      <c r="AN460" s="75"/>
      <c r="AO460" s="75"/>
      <c r="AP460" s="75"/>
      <c r="AQ460" s="75"/>
      <c r="AR460" s="75"/>
      <c r="AS460" s="75"/>
      <c r="AT460" s="75" t="s">
        <v>528</v>
      </c>
    </row>
    <row r="461" spans="1:47" s="44" customFormat="1" ht="27.75" x14ac:dyDescent="0.65">
      <c r="A461" s="32"/>
      <c r="B461" s="66"/>
      <c r="C461" s="10"/>
      <c r="D461" s="10"/>
      <c r="E461" s="108"/>
      <c r="F461" s="108"/>
      <c r="G461" s="108"/>
      <c r="H461" s="108"/>
      <c r="I461" s="9"/>
      <c r="J461" s="9"/>
      <c r="K461" s="9"/>
      <c r="L461" s="9"/>
      <c r="M461" s="16"/>
      <c r="N461" s="16"/>
      <c r="O461" s="11"/>
      <c r="P461" s="12"/>
      <c r="Q461" s="12"/>
      <c r="R461" s="13"/>
      <c r="S461" s="13"/>
      <c r="T461" s="13"/>
      <c r="U461" s="13"/>
      <c r="V461" s="16"/>
      <c r="W461" s="16"/>
      <c r="X461" s="11"/>
      <c r="Y461" s="12"/>
      <c r="Z461" s="12"/>
      <c r="AA461" s="13"/>
      <c r="AB461" s="14"/>
      <c r="AC461" s="15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274" t="s">
        <v>1102</v>
      </c>
      <c r="AT461" s="274"/>
      <c r="AU461" s="274"/>
    </row>
    <row r="462" spans="1:47" s="44" customFormat="1" ht="27.75" x14ac:dyDescent="0.65">
      <c r="A462" s="45"/>
      <c r="B462" s="66"/>
      <c r="C462" s="275" t="s">
        <v>1298</v>
      </c>
      <c r="D462" s="275"/>
      <c r="E462" s="275"/>
      <c r="F462" s="275"/>
      <c r="G462" s="275"/>
      <c r="H462" s="275"/>
      <c r="I462" s="275"/>
      <c r="J462" s="275"/>
      <c r="K462" s="275"/>
      <c r="L462" s="275"/>
      <c r="M462" s="275"/>
      <c r="N462" s="275"/>
      <c r="O462" s="275"/>
      <c r="P462" s="275"/>
      <c r="Q462" s="275"/>
      <c r="R462" s="275"/>
      <c r="S462" s="275"/>
      <c r="T462" s="275"/>
      <c r="U462" s="275"/>
      <c r="V462" s="275"/>
      <c r="W462" s="275"/>
      <c r="X462" s="275"/>
      <c r="Y462" s="275"/>
      <c r="Z462" s="275"/>
      <c r="AA462" s="275"/>
      <c r="AB462" s="275"/>
      <c r="AC462" s="275"/>
      <c r="AD462" s="275"/>
      <c r="AE462" s="275"/>
      <c r="AF462" s="275"/>
      <c r="AG462" s="275"/>
      <c r="AH462" s="275"/>
      <c r="AI462" s="275"/>
      <c r="AJ462" s="275"/>
      <c r="AK462" s="275"/>
      <c r="AL462" s="275"/>
      <c r="AM462" s="275"/>
      <c r="AN462" s="275"/>
      <c r="AO462" s="275"/>
      <c r="AP462" s="275"/>
      <c r="AQ462" s="275"/>
      <c r="AR462" s="275"/>
      <c r="AS462" s="275"/>
      <c r="AT462" s="275"/>
      <c r="AU462" s="107"/>
    </row>
    <row r="463" spans="1:47" s="63" customFormat="1" ht="27.75" x14ac:dyDescent="0.5">
      <c r="A463" s="45"/>
      <c r="B463" s="66"/>
      <c r="C463" s="276" t="s">
        <v>1069</v>
      </c>
      <c r="D463" s="276"/>
      <c r="E463" s="276"/>
      <c r="F463" s="276"/>
      <c r="G463" s="276"/>
      <c r="H463" s="276"/>
      <c r="I463" s="276"/>
      <c r="J463" s="276"/>
      <c r="K463" s="276"/>
      <c r="L463" s="276"/>
      <c r="M463" s="276"/>
      <c r="N463" s="276"/>
      <c r="O463" s="276"/>
      <c r="P463" s="276"/>
      <c r="Q463" s="276"/>
      <c r="R463" s="276"/>
      <c r="S463" s="276"/>
      <c r="T463" s="276"/>
      <c r="U463" s="276"/>
      <c r="V463" s="276"/>
      <c r="W463" s="276"/>
      <c r="X463" s="276"/>
      <c r="Y463" s="276"/>
      <c r="Z463" s="276"/>
      <c r="AA463" s="276"/>
      <c r="AB463" s="276"/>
      <c r="AC463" s="276"/>
      <c r="AD463" s="276"/>
      <c r="AE463" s="276"/>
      <c r="AF463" s="276"/>
      <c r="AG463" s="276"/>
      <c r="AH463" s="276"/>
      <c r="AI463" s="276"/>
      <c r="AJ463" s="276"/>
      <c r="AK463" s="276"/>
      <c r="AL463" s="276"/>
      <c r="AM463" s="276"/>
      <c r="AN463" s="276"/>
      <c r="AO463" s="276"/>
      <c r="AP463" s="276"/>
      <c r="AQ463" s="276"/>
      <c r="AR463" s="276"/>
      <c r="AS463" s="276"/>
      <c r="AT463" s="276"/>
      <c r="AU463" s="276"/>
    </row>
    <row r="464" spans="1:47" s="63" customFormat="1" ht="27.75" x14ac:dyDescent="0.65">
      <c r="A464" s="45"/>
      <c r="B464" s="66"/>
      <c r="C464" s="275" t="s">
        <v>1070</v>
      </c>
      <c r="D464" s="275"/>
      <c r="E464" s="275"/>
      <c r="F464" s="275"/>
      <c r="G464" s="275"/>
      <c r="H464" s="275"/>
      <c r="I464" s="275"/>
      <c r="J464" s="275"/>
      <c r="K464" s="275"/>
      <c r="L464" s="275"/>
      <c r="M464" s="275"/>
      <c r="N464" s="275"/>
      <c r="O464" s="275"/>
      <c r="P464" s="275"/>
      <c r="Q464" s="275"/>
      <c r="R464" s="275"/>
      <c r="S464" s="275"/>
      <c r="T464" s="275"/>
      <c r="U464" s="275"/>
      <c r="V464" s="275"/>
      <c r="W464" s="275"/>
      <c r="X464" s="275"/>
      <c r="Y464" s="275"/>
      <c r="Z464" s="275"/>
      <c r="AA464" s="275"/>
      <c r="AB464" s="275"/>
      <c r="AC464" s="275"/>
      <c r="AD464" s="275"/>
      <c r="AE464" s="275"/>
      <c r="AF464" s="275"/>
      <c r="AG464" s="275"/>
      <c r="AH464" s="275"/>
      <c r="AI464" s="275"/>
      <c r="AJ464" s="275"/>
      <c r="AK464" s="275"/>
      <c r="AL464" s="275"/>
      <c r="AM464" s="275"/>
      <c r="AN464" s="275"/>
      <c r="AO464" s="275"/>
      <c r="AP464" s="275"/>
      <c r="AQ464" s="275"/>
      <c r="AR464" s="275"/>
      <c r="AS464" s="275"/>
      <c r="AT464" s="275"/>
      <c r="AU464" s="275"/>
    </row>
    <row r="465" spans="1:49" s="63" customFormat="1" x14ac:dyDescent="0.5">
      <c r="A465" s="45"/>
      <c r="B465" s="33"/>
      <c r="C465" s="271" t="s">
        <v>1089</v>
      </c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  <c r="AA465" s="272"/>
      <c r="AB465" s="272"/>
      <c r="AC465" s="272"/>
      <c r="AD465" s="272"/>
      <c r="AE465" s="272"/>
      <c r="AF465" s="272"/>
      <c r="AG465" s="272"/>
      <c r="AH465" s="272"/>
      <c r="AI465" s="272"/>
      <c r="AJ465" s="273"/>
      <c r="AK465" s="264" t="s">
        <v>1101</v>
      </c>
      <c r="AL465" s="264"/>
      <c r="AM465" s="264"/>
      <c r="AN465" s="264"/>
      <c r="AO465" s="264"/>
      <c r="AP465" s="264"/>
      <c r="AQ465" s="264"/>
      <c r="AR465" s="264"/>
      <c r="AS465" s="264"/>
      <c r="AT465" s="264"/>
      <c r="AU465" s="111"/>
    </row>
    <row r="466" spans="1:49" s="63" customFormat="1" x14ac:dyDescent="0.5">
      <c r="A466" s="45"/>
      <c r="B466" s="33"/>
      <c r="C466" s="17"/>
      <c r="D466" s="92"/>
      <c r="E466" s="96" t="s">
        <v>1073</v>
      </c>
      <c r="F466" s="277" t="s">
        <v>0</v>
      </c>
      <c r="G466" s="277" t="s">
        <v>1</v>
      </c>
      <c r="H466" s="86"/>
      <c r="I466" s="291" t="s">
        <v>18</v>
      </c>
      <c r="J466" s="292"/>
      <c r="K466" s="293"/>
      <c r="L466" s="277" t="s">
        <v>2</v>
      </c>
      <c r="M466" s="279" t="s">
        <v>5</v>
      </c>
      <c r="N466" s="280"/>
      <c r="O466" s="281"/>
      <c r="P466" s="285" t="s">
        <v>3</v>
      </c>
      <c r="Q466" s="286"/>
      <c r="R466" s="265" t="s">
        <v>4</v>
      </c>
      <c r="S466" s="266"/>
      <c r="T466" s="266"/>
      <c r="U466" s="267"/>
      <c r="V466" s="279" t="s">
        <v>5</v>
      </c>
      <c r="W466" s="280"/>
      <c r="X466" s="281"/>
      <c r="Y466" s="279" t="s">
        <v>6</v>
      </c>
      <c r="Z466" s="281"/>
      <c r="AA466" s="83" t="s">
        <v>7</v>
      </c>
      <c r="AB466" s="261" t="s">
        <v>8</v>
      </c>
      <c r="AC466" s="18" t="s">
        <v>9</v>
      </c>
      <c r="AD466" s="261" t="s">
        <v>10</v>
      </c>
      <c r="AE466" s="261" t="s">
        <v>11</v>
      </c>
      <c r="AF466" s="265" t="s">
        <v>1088</v>
      </c>
      <c r="AG466" s="266"/>
      <c r="AH466" s="266"/>
      <c r="AI466" s="266"/>
      <c r="AJ466" s="267"/>
      <c r="AK466" s="268" t="s">
        <v>1071</v>
      </c>
      <c r="AL466" s="92"/>
      <c r="AM466" s="92"/>
      <c r="AN466" s="64"/>
      <c r="AO466" s="265" t="s">
        <v>1088</v>
      </c>
      <c r="AP466" s="266"/>
      <c r="AQ466" s="266"/>
      <c r="AR466" s="266"/>
      <c r="AS466" s="267"/>
      <c r="AT466" s="261" t="s">
        <v>1100</v>
      </c>
      <c r="AU466" s="111"/>
    </row>
    <row r="467" spans="1:49" s="63" customFormat="1" x14ac:dyDescent="0.5">
      <c r="A467" s="45"/>
      <c r="B467" s="33"/>
      <c r="C467" s="20"/>
      <c r="D467" s="21" t="s">
        <v>1072</v>
      </c>
      <c r="E467" s="97" t="s">
        <v>1074</v>
      </c>
      <c r="F467" s="278"/>
      <c r="G467" s="278"/>
      <c r="H467" s="87" t="s">
        <v>1075</v>
      </c>
      <c r="I467" s="22"/>
      <c r="J467" s="22"/>
      <c r="K467" s="23"/>
      <c r="L467" s="278"/>
      <c r="M467" s="282"/>
      <c r="N467" s="283"/>
      <c r="O467" s="284"/>
      <c r="P467" s="287"/>
      <c r="Q467" s="288"/>
      <c r="R467" s="81"/>
      <c r="S467" s="82"/>
      <c r="T467" s="82"/>
      <c r="U467" s="82"/>
      <c r="V467" s="282"/>
      <c r="W467" s="283"/>
      <c r="X467" s="284"/>
      <c r="Y467" s="282"/>
      <c r="Z467" s="284"/>
      <c r="AA467" s="84"/>
      <c r="AB467" s="262"/>
      <c r="AC467" s="18"/>
      <c r="AD467" s="262"/>
      <c r="AE467" s="262"/>
      <c r="AF467" s="83"/>
      <c r="AG467" s="261" t="s">
        <v>1079</v>
      </c>
      <c r="AH467" s="261" t="s">
        <v>1080</v>
      </c>
      <c r="AI467" s="89"/>
      <c r="AJ467" s="83" t="s">
        <v>1086</v>
      </c>
      <c r="AK467" s="269"/>
      <c r="AL467" s="93"/>
      <c r="AM467" s="93" t="s">
        <v>1072</v>
      </c>
      <c r="AN467" s="26" t="s">
        <v>1094</v>
      </c>
      <c r="AO467" s="83"/>
      <c r="AP467" s="261" t="s">
        <v>1079</v>
      </c>
      <c r="AQ467" s="261" t="s">
        <v>1080</v>
      </c>
      <c r="AR467" s="89"/>
      <c r="AS467" s="83" t="s">
        <v>1097</v>
      </c>
      <c r="AT467" s="262"/>
      <c r="AU467" s="111"/>
    </row>
    <row r="468" spans="1:49" s="44" customFormat="1" x14ac:dyDescent="0.5">
      <c r="A468" s="45"/>
      <c r="B468" s="33"/>
      <c r="C468" s="20" t="s">
        <v>1071</v>
      </c>
      <c r="D468" s="93" t="s">
        <v>22</v>
      </c>
      <c r="E468" s="97" t="s">
        <v>861</v>
      </c>
      <c r="F468" s="278"/>
      <c r="G468" s="278"/>
      <c r="H468" s="24" t="s">
        <v>1076</v>
      </c>
      <c r="I468" s="97" t="s">
        <v>19</v>
      </c>
      <c r="J468" s="86" t="s">
        <v>20</v>
      </c>
      <c r="K468" s="91" t="s">
        <v>21</v>
      </c>
      <c r="L468" s="278"/>
      <c r="M468" s="282"/>
      <c r="N468" s="283"/>
      <c r="O468" s="284"/>
      <c r="P468" s="287"/>
      <c r="Q468" s="288"/>
      <c r="R468" s="83" t="s">
        <v>13</v>
      </c>
      <c r="S468" s="83" t="s">
        <v>14</v>
      </c>
      <c r="T468" s="83" t="s">
        <v>17</v>
      </c>
      <c r="U468" s="88" t="s">
        <v>15</v>
      </c>
      <c r="V468" s="282"/>
      <c r="W468" s="283"/>
      <c r="X468" s="284"/>
      <c r="Y468" s="282"/>
      <c r="Z468" s="284"/>
      <c r="AA468" s="84" t="s">
        <v>22</v>
      </c>
      <c r="AB468" s="262"/>
      <c r="AC468" s="25" t="s">
        <v>16</v>
      </c>
      <c r="AD468" s="262"/>
      <c r="AE468" s="262"/>
      <c r="AF468" s="84" t="s">
        <v>1078</v>
      </c>
      <c r="AG468" s="262"/>
      <c r="AH468" s="262"/>
      <c r="AI468" s="89" t="s">
        <v>1081</v>
      </c>
      <c r="AJ468" s="84" t="s">
        <v>1085</v>
      </c>
      <c r="AK468" s="269"/>
      <c r="AL468" s="93" t="s">
        <v>1090</v>
      </c>
      <c r="AM468" s="93" t="s">
        <v>1091</v>
      </c>
      <c r="AN468" s="26" t="s">
        <v>1095</v>
      </c>
      <c r="AO468" s="84" t="s">
        <v>1078</v>
      </c>
      <c r="AP468" s="262"/>
      <c r="AQ468" s="262"/>
      <c r="AR468" s="89" t="s">
        <v>1081</v>
      </c>
      <c r="AS468" s="84" t="s">
        <v>1098</v>
      </c>
      <c r="AT468" s="262"/>
      <c r="AU468" s="111"/>
    </row>
    <row r="469" spans="1:49" s="44" customFormat="1" x14ac:dyDescent="0.5">
      <c r="A469" s="45"/>
      <c r="B469" s="33"/>
      <c r="C469" s="20"/>
      <c r="D469" s="93"/>
      <c r="E469" s="97"/>
      <c r="F469" s="87"/>
      <c r="G469" s="97"/>
      <c r="H469" s="87" t="s">
        <v>1077</v>
      </c>
      <c r="I469" s="97"/>
      <c r="J469" s="87"/>
      <c r="K469" s="97"/>
      <c r="L469" s="97"/>
      <c r="M469" s="89"/>
      <c r="N469" s="89"/>
      <c r="O469" s="89"/>
      <c r="P469" s="97"/>
      <c r="Q469" s="97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27"/>
      <c r="AD469" s="89"/>
      <c r="AE469" s="89"/>
      <c r="AF469" s="84" t="s">
        <v>1082</v>
      </c>
      <c r="AG469" s="262"/>
      <c r="AH469" s="262"/>
      <c r="AI469" s="89" t="s">
        <v>1084</v>
      </c>
      <c r="AJ469" s="84" t="s">
        <v>1087</v>
      </c>
      <c r="AK469" s="269"/>
      <c r="AL469" s="93"/>
      <c r="AM469" s="93" t="s">
        <v>1092</v>
      </c>
      <c r="AN469" s="26" t="s">
        <v>1096</v>
      </c>
      <c r="AO469" s="84" t="s">
        <v>1082</v>
      </c>
      <c r="AP469" s="262"/>
      <c r="AQ469" s="262"/>
      <c r="AR469" s="89" t="s">
        <v>1084</v>
      </c>
      <c r="AS469" s="84" t="s">
        <v>1091</v>
      </c>
      <c r="AT469" s="262"/>
      <c r="AU469" s="111"/>
    </row>
    <row r="470" spans="1:49" s="44" customFormat="1" x14ac:dyDescent="0.5">
      <c r="A470" s="45"/>
      <c r="B470" s="33"/>
      <c r="C470" s="28"/>
      <c r="D470" s="94"/>
      <c r="E470" s="22"/>
      <c r="F470" s="29"/>
      <c r="G470" s="22"/>
      <c r="H470" s="29"/>
      <c r="I470" s="22"/>
      <c r="J470" s="29"/>
      <c r="K470" s="22"/>
      <c r="L470" s="22"/>
      <c r="M470" s="30"/>
      <c r="N470" s="30"/>
      <c r="O470" s="30"/>
      <c r="P470" s="22"/>
      <c r="Q470" s="22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1"/>
      <c r="AD470" s="30"/>
      <c r="AE470" s="30"/>
      <c r="AF470" s="85" t="s">
        <v>1083</v>
      </c>
      <c r="AG470" s="263"/>
      <c r="AH470" s="263"/>
      <c r="AI470" s="30" t="s">
        <v>1085</v>
      </c>
      <c r="AJ470" s="85" t="s">
        <v>1072</v>
      </c>
      <c r="AK470" s="270"/>
      <c r="AL470" s="94"/>
      <c r="AM470" s="94" t="s">
        <v>1093</v>
      </c>
      <c r="AN470" s="65"/>
      <c r="AO470" s="85" t="s">
        <v>1083</v>
      </c>
      <c r="AP470" s="263"/>
      <c r="AQ470" s="263"/>
      <c r="AR470" s="30" t="s">
        <v>1085</v>
      </c>
      <c r="AS470" s="85" t="s">
        <v>1099</v>
      </c>
      <c r="AT470" s="263"/>
      <c r="AU470" s="111"/>
      <c r="AV470" s="70"/>
      <c r="AW470" s="70"/>
    </row>
    <row r="471" spans="1:49" s="44" customFormat="1" x14ac:dyDescent="0.5">
      <c r="A471" s="55" t="s">
        <v>23</v>
      </c>
      <c r="B471" s="56" t="s">
        <v>76</v>
      </c>
      <c r="C471" s="71" t="s">
        <v>1435</v>
      </c>
      <c r="D471" s="79" t="s">
        <v>13</v>
      </c>
      <c r="E471" s="46">
        <v>32026</v>
      </c>
      <c r="F471" s="46">
        <v>165</v>
      </c>
      <c r="G471" s="46">
        <v>184</v>
      </c>
      <c r="H471" s="46"/>
      <c r="I471" s="55" t="s">
        <v>25</v>
      </c>
      <c r="J471" s="55">
        <v>2</v>
      </c>
      <c r="K471" s="55">
        <v>28</v>
      </c>
      <c r="L471" s="45" t="s">
        <v>104</v>
      </c>
      <c r="M471" s="102" t="s">
        <v>27</v>
      </c>
      <c r="N471" s="102" t="s">
        <v>698</v>
      </c>
      <c r="O471" s="99" t="s">
        <v>699</v>
      </c>
      <c r="P471" s="100"/>
      <c r="Q471" s="100"/>
      <c r="R471" s="49">
        <v>1</v>
      </c>
      <c r="S471" s="49"/>
      <c r="T471" s="49">
        <v>1</v>
      </c>
      <c r="U471" s="49"/>
      <c r="V471" s="102" t="s">
        <v>27</v>
      </c>
      <c r="W471" s="102" t="s">
        <v>698</v>
      </c>
      <c r="X471" s="99" t="s">
        <v>699</v>
      </c>
      <c r="Y471" s="100"/>
      <c r="Z471" s="100"/>
      <c r="AA471" s="49">
        <v>1</v>
      </c>
      <c r="AB471" s="49"/>
      <c r="AC471" s="62"/>
      <c r="AD471" s="49"/>
      <c r="AE471" s="49"/>
      <c r="AF471" s="49">
        <f>SUM(J471*100+K471)</f>
        <v>228</v>
      </c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 t="s">
        <v>640</v>
      </c>
      <c r="AU471" s="63"/>
    </row>
    <row r="472" spans="1:49" s="63" customFormat="1" x14ac:dyDescent="0.5">
      <c r="A472" s="55" t="s">
        <v>23</v>
      </c>
      <c r="B472" s="56" t="s">
        <v>187</v>
      </c>
      <c r="C472" s="71" t="s">
        <v>1436</v>
      </c>
      <c r="D472" s="56" t="s">
        <v>13</v>
      </c>
      <c r="E472" s="46">
        <v>32027</v>
      </c>
      <c r="F472" s="46">
        <v>166</v>
      </c>
      <c r="G472" s="46">
        <v>185</v>
      </c>
      <c r="H472" s="34">
        <v>13</v>
      </c>
      <c r="I472" s="59" t="s">
        <v>25</v>
      </c>
      <c r="J472" s="59" t="s">
        <v>25</v>
      </c>
      <c r="K472" s="59">
        <v>23.9</v>
      </c>
      <c r="L472" s="32" t="s">
        <v>104</v>
      </c>
      <c r="M472" s="47" t="s">
        <v>77</v>
      </c>
      <c r="N472" s="48" t="s">
        <v>493</v>
      </c>
      <c r="O472" s="37" t="s">
        <v>79</v>
      </c>
      <c r="P472" s="38" t="s">
        <v>494</v>
      </c>
      <c r="Q472" s="39" t="s">
        <v>31</v>
      </c>
      <c r="R472" s="49">
        <v>1</v>
      </c>
      <c r="S472" s="49"/>
      <c r="T472" s="49">
        <v>1</v>
      </c>
      <c r="U472" s="95"/>
      <c r="V472" s="47" t="s">
        <v>77</v>
      </c>
      <c r="W472" s="48" t="s">
        <v>493</v>
      </c>
      <c r="X472" s="37" t="s">
        <v>79</v>
      </c>
      <c r="Y472" s="38" t="s">
        <v>494</v>
      </c>
      <c r="Z472" s="39" t="s">
        <v>31</v>
      </c>
      <c r="AA472" s="49">
        <v>1</v>
      </c>
      <c r="AB472" s="40"/>
      <c r="AC472" s="62"/>
      <c r="AD472" s="40"/>
      <c r="AE472" s="40"/>
      <c r="AF472" s="40"/>
      <c r="AG472" s="40"/>
      <c r="AH472" s="40"/>
      <c r="AI472" s="40">
        <f>SUM(K472)</f>
        <v>23.9</v>
      </c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 t="s">
        <v>538</v>
      </c>
      <c r="AV472" s="114"/>
      <c r="AW472" s="114"/>
    </row>
    <row r="473" spans="1:49" s="63" customFormat="1" x14ac:dyDescent="0.5">
      <c r="A473" s="45" t="s">
        <v>23</v>
      </c>
      <c r="B473" s="33" t="s">
        <v>188</v>
      </c>
      <c r="C473" s="71" t="s">
        <v>1437</v>
      </c>
      <c r="D473" s="56" t="s">
        <v>13</v>
      </c>
      <c r="E473" s="32">
        <v>12065</v>
      </c>
      <c r="F473" s="32">
        <v>54</v>
      </c>
      <c r="G473" s="32">
        <v>9210</v>
      </c>
      <c r="H473" s="32">
        <v>13</v>
      </c>
      <c r="I473" s="32" t="s">
        <v>25</v>
      </c>
      <c r="J473" s="32" t="s">
        <v>25</v>
      </c>
      <c r="K473" s="32">
        <v>94.4</v>
      </c>
      <c r="L473" s="32" t="s">
        <v>104</v>
      </c>
      <c r="M473" s="47" t="s">
        <v>77</v>
      </c>
      <c r="N473" s="48" t="s">
        <v>493</v>
      </c>
      <c r="O473" s="37" t="s">
        <v>79</v>
      </c>
      <c r="P473" s="38" t="s">
        <v>494</v>
      </c>
      <c r="Q473" s="39" t="s">
        <v>31</v>
      </c>
      <c r="R473" s="49">
        <v>1</v>
      </c>
      <c r="S473" s="49"/>
      <c r="T473" s="49">
        <v>1</v>
      </c>
      <c r="U473" s="95"/>
      <c r="V473" s="47" t="s">
        <v>77</v>
      </c>
      <c r="W473" s="48" t="s">
        <v>493</v>
      </c>
      <c r="X473" s="37" t="s">
        <v>79</v>
      </c>
      <c r="Y473" s="38" t="s">
        <v>494</v>
      </c>
      <c r="Z473" s="39" t="s">
        <v>31</v>
      </c>
      <c r="AA473" s="49">
        <v>1</v>
      </c>
      <c r="AB473" s="42">
        <v>1</v>
      </c>
      <c r="AC473" s="50">
        <v>1</v>
      </c>
      <c r="AD473" s="42"/>
      <c r="AE473" s="42"/>
      <c r="AF473" s="42"/>
      <c r="AG473" s="42">
        <f>SUM(K473)</f>
        <v>94.4</v>
      </c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 t="s">
        <v>32</v>
      </c>
      <c r="AU473" s="44"/>
      <c r="AV473" s="115"/>
      <c r="AW473" s="115"/>
    </row>
    <row r="474" spans="1:49" s="63" customFormat="1" x14ac:dyDescent="0.5">
      <c r="A474" s="45" t="s">
        <v>23</v>
      </c>
      <c r="B474" s="33" t="s">
        <v>189</v>
      </c>
      <c r="C474" s="71" t="s">
        <v>1438</v>
      </c>
      <c r="D474" s="56" t="s">
        <v>13</v>
      </c>
      <c r="E474" s="32">
        <v>12066</v>
      </c>
      <c r="F474" s="32">
        <v>55</v>
      </c>
      <c r="G474" s="32">
        <v>9208</v>
      </c>
      <c r="H474" s="32">
        <v>6</v>
      </c>
      <c r="I474" s="32" t="s">
        <v>25</v>
      </c>
      <c r="J474" s="32" t="s">
        <v>25</v>
      </c>
      <c r="K474" s="32">
        <v>94.4</v>
      </c>
      <c r="L474" s="32" t="s">
        <v>104</v>
      </c>
      <c r="M474" s="47" t="s">
        <v>105</v>
      </c>
      <c r="N474" s="48" t="s">
        <v>411</v>
      </c>
      <c r="O474" s="37" t="s">
        <v>79</v>
      </c>
      <c r="P474" s="38" t="s">
        <v>495</v>
      </c>
      <c r="Q474" s="39" t="s">
        <v>496</v>
      </c>
      <c r="R474" s="49">
        <v>1</v>
      </c>
      <c r="S474" s="49"/>
      <c r="T474" s="49">
        <v>1</v>
      </c>
      <c r="U474" s="95"/>
      <c r="V474" s="53" t="s">
        <v>77</v>
      </c>
      <c r="W474" s="54" t="s">
        <v>83</v>
      </c>
      <c r="X474" s="37" t="s">
        <v>79</v>
      </c>
      <c r="Y474" s="38" t="s">
        <v>497</v>
      </c>
      <c r="Z474" s="39" t="s">
        <v>31</v>
      </c>
      <c r="AA474" s="42">
        <v>1</v>
      </c>
      <c r="AB474" s="42">
        <v>1</v>
      </c>
      <c r="AC474" s="50">
        <v>1</v>
      </c>
      <c r="AD474" s="42"/>
      <c r="AE474" s="42"/>
      <c r="AF474" s="42"/>
      <c r="AG474" s="42">
        <f>SUM(K474)</f>
        <v>94.4</v>
      </c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 t="s">
        <v>32</v>
      </c>
      <c r="AU474" s="44"/>
      <c r="AV474" s="112"/>
      <c r="AW474" s="112"/>
    </row>
    <row r="475" spans="1:49" s="63" customFormat="1" x14ac:dyDescent="0.5">
      <c r="A475" s="45" t="s">
        <v>23</v>
      </c>
      <c r="B475" s="33" t="s">
        <v>190</v>
      </c>
      <c r="C475" s="71" t="s">
        <v>1439</v>
      </c>
      <c r="D475" s="56" t="s">
        <v>13</v>
      </c>
      <c r="E475" s="32">
        <v>12067</v>
      </c>
      <c r="F475" s="32">
        <v>56</v>
      </c>
      <c r="G475" s="32">
        <v>9209</v>
      </c>
      <c r="H475" s="32">
        <v>13</v>
      </c>
      <c r="I475" s="32" t="s">
        <v>25</v>
      </c>
      <c r="J475" s="32" t="s">
        <v>25</v>
      </c>
      <c r="K475" s="32">
        <v>94.4</v>
      </c>
      <c r="L475" s="32" t="s">
        <v>104</v>
      </c>
      <c r="M475" s="53" t="s">
        <v>77</v>
      </c>
      <c r="N475" s="54" t="s">
        <v>83</v>
      </c>
      <c r="O475" s="37" t="s">
        <v>79</v>
      </c>
      <c r="P475" s="38" t="s">
        <v>497</v>
      </c>
      <c r="Q475" s="39" t="s">
        <v>31</v>
      </c>
      <c r="R475" s="49">
        <v>1</v>
      </c>
      <c r="S475" s="49"/>
      <c r="T475" s="49">
        <v>1</v>
      </c>
      <c r="U475" s="95"/>
      <c r="V475" s="53" t="s">
        <v>27</v>
      </c>
      <c r="W475" s="54" t="s">
        <v>498</v>
      </c>
      <c r="X475" s="37" t="s">
        <v>499</v>
      </c>
      <c r="Y475" s="38" t="s">
        <v>500</v>
      </c>
      <c r="Z475" s="39" t="s">
        <v>31</v>
      </c>
      <c r="AA475" s="42">
        <v>1</v>
      </c>
      <c r="AB475" s="42">
        <v>1</v>
      </c>
      <c r="AC475" s="50">
        <v>1</v>
      </c>
      <c r="AD475" s="42"/>
      <c r="AE475" s="42"/>
      <c r="AF475" s="42"/>
      <c r="AG475" s="42">
        <f>SUM(K475)</f>
        <v>94.4</v>
      </c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 t="s">
        <v>32</v>
      </c>
      <c r="AU475" s="44"/>
      <c r="AV475" s="112"/>
      <c r="AW475" s="112"/>
    </row>
    <row r="476" spans="1:49" s="63" customFormat="1" x14ac:dyDescent="0.5">
      <c r="A476" s="45"/>
      <c r="B476" s="33"/>
      <c r="C476" s="71" t="s">
        <v>1440</v>
      </c>
      <c r="D476" s="79" t="s">
        <v>13</v>
      </c>
      <c r="E476" s="32">
        <v>32028</v>
      </c>
      <c r="F476" s="32">
        <v>167</v>
      </c>
      <c r="G476" s="32">
        <v>186</v>
      </c>
      <c r="H476" s="32">
        <v>13</v>
      </c>
      <c r="I476" s="32" t="s">
        <v>25</v>
      </c>
      <c r="J476" s="32">
        <v>3</v>
      </c>
      <c r="K476" s="32">
        <v>43</v>
      </c>
      <c r="L476" s="32" t="s">
        <v>104</v>
      </c>
      <c r="M476" s="47" t="s">
        <v>77</v>
      </c>
      <c r="N476" s="48" t="s">
        <v>501</v>
      </c>
      <c r="O476" s="37" t="s">
        <v>79</v>
      </c>
      <c r="P476" s="38" t="s">
        <v>502</v>
      </c>
      <c r="Q476" s="39" t="s">
        <v>31</v>
      </c>
      <c r="R476" s="49">
        <v>1</v>
      </c>
      <c r="S476" s="49"/>
      <c r="T476" s="49">
        <v>1</v>
      </c>
      <c r="U476" s="215"/>
      <c r="V476" s="47" t="s">
        <v>77</v>
      </c>
      <c r="W476" s="48" t="s">
        <v>501</v>
      </c>
      <c r="X476" s="37" t="s">
        <v>79</v>
      </c>
      <c r="Y476" s="38" t="s">
        <v>502</v>
      </c>
      <c r="Z476" s="39" t="s">
        <v>31</v>
      </c>
      <c r="AA476" s="49">
        <v>1</v>
      </c>
      <c r="AB476" s="228">
        <v>1</v>
      </c>
      <c r="AC476" s="50">
        <v>1</v>
      </c>
      <c r="AD476" s="228"/>
      <c r="AE476" s="228"/>
      <c r="AF476" s="228"/>
      <c r="AG476" s="228">
        <f>SUM(J476*100+K476)</f>
        <v>343</v>
      </c>
      <c r="AH476" s="228"/>
      <c r="AI476" s="228"/>
      <c r="AJ476" s="228"/>
      <c r="AK476" s="228"/>
      <c r="AL476" s="228"/>
      <c r="AM476" s="228"/>
      <c r="AN476" s="228"/>
      <c r="AO476" s="228"/>
      <c r="AP476" s="228"/>
      <c r="AQ476" s="228"/>
      <c r="AR476" s="228"/>
      <c r="AS476" s="228"/>
      <c r="AT476" s="228" t="s">
        <v>32</v>
      </c>
      <c r="AU476" s="44"/>
      <c r="AV476" s="112"/>
      <c r="AW476" s="112"/>
    </row>
    <row r="477" spans="1:49" s="63" customFormat="1" x14ac:dyDescent="0.5">
      <c r="A477" s="45"/>
      <c r="B477" s="33"/>
      <c r="C477" s="71" t="s">
        <v>1441</v>
      </c>
      <c r="D477" s="195" t="s">
        <v>13</v>
      </c>
      <c r="E477" s="32">
        <v>32029</v>
      </c>
      <c r="F477" s="32">
        <v>168</v>
      </c>
      <c r="G477" s="32">
        <v>187</v>
      </c>
      <c r="H477" s="32">
        <v>13</v>
      </c>
      <c r="I477" s="32" t="s">
        <v>25</v>
      </c>
      <c r="J477" s="32">
        <v>3</v>
      </c>
      <c r="K477" s="32">
        <v>49</v>
      </c>
      <c r="L477" s="32" t="s">
        <v>104</v>
      </c>
      <c r="M477" s="47" t="s">
        <v>77</v>
      </c>
      <c r="N477" s="48" t="s">
        <v>503</v>
      </c>
      <c r="O477" s="37" t="s">
        <v>79</v>
      </c>
      <c r="P477" s="38" t="s">
        <v>504</v>
      </c>
      <c r="Q477" s="39" t="s">
        <v>31</v>
      </c>
      <c r="R477" s="49">
        <v>1</v>
      </c>
      <c r="S477" s="49"/>
      <c r="T477" s="49">
        <v>1</v>
      </c>
      <c r="U477" s="215"/>
      <c r="V477" s="47" t="s">
        <v>77</v>
      </c>
      <c r="W477" s="48" t="s">
        <v>503</v>
      </c>
      <c r="X477" s="37" t="s">
        <v>79</v>
      </c>
      <c r="Y477" s="38" t="s">
        <v>504</v>
      </c>
      <c r="Z477" s="39" t="s">
        <v>31</v>
      </c>
      <c r="AA477" s="49">
        <v>1</v>
      </c>
      <c r="AB477" s="228">
        <v>1</v>
      </c>
      <c r="AC477" s="50">
        <v>2</v>
      </c>
      <c r="AD477" s="228"/>
      <c r="AE477" s="228"/>
      <c r="AF477" s="228"/>
      <c r="AG477" s="228"/>
      <c r="AH477" s="228"/>
      <c r="AI477" s="228"/>
      <c r="AJ477" s="228">
        <f>SUM(J477*100+K477)</f>
        <v>349</v>
      </c>
      <c r="AK477" s="228"/>
      <c r="AL477" s="228"/>
      <c r="AM477" s="228"/>
      <c r="AN477" s="228"/>
      <c r="AO477" s="228"/>
      <c r="AP477" s="228"/>
      <c r="AQ477" s="228"/>
      <c r="AR477" s="228"/>
      <c r="AS477" s="228"/>
      <c r="AT477" s="228" t="s">
        <v>96</v>
      </c>
      <c r="AU477" s="44"/>
      <c r="AV477" s="112"/>
      <c r="AW477" s="112"/>
    </row>
    <row r="478" spans="1:49" s="63" customFormat="1" x14ac:dyDescent="0.5">
      <c r="A478" s="45"/>
      <c r="B478" s="33"/>
      <c r="C478" s="71" t="s">
        <v>1442</v>
      </c>
      <c r="D478" s="195" t="s">
        <v>13</v>
      </c>
      <c r="E478" s="32">
        <v>32032</v>
      </c>
      <c r="F478" s="32">
        <v>176</v>
      </c>
      <c r="G478" s="32">
        <v>195</v>
      </c>
      <c r="H478" s="32">
        <v>13</v>
      </c>
      <c r="I478" s="32" t="s">
        <v>25</v>
      </c>
      <c r="J478" s="32">
        <v>2</v>
      </c>
      <c r="K478" s="32">
        <v>33</v>
      </c>
      <c r="L478" s="32" t="s">
        <v>104</v>
      </c>
      <c r="M478" s="47" t="s">
        <v>27</v>
      </c>
      <c r="N478" s="48" t="s">
        <v>505</v>
      </c>
      <c r="O478" s="37" t="s">
        <v>506</v>
      </c>
      <c r="P478" s="38" t="s">
        <v>507</v>
      </c>
      <c r="Q478" s="39" t="s">
        <v>31</v>
      </c>
      <c r="R478" s="49">
        <v>1</v>
      </c>
      <c r="S478" s="49"/>
      <c r="T478" s="49">
        <v>1</v>
      </c>
      <c r="U478" s="215"/>
      <c r="V478" s="47" t="s">
        <v>27</v>
      </c>
      <c r="W478" s="48" t="s">
        <v>505</v>
      </c>
      <c r="X478" s="37" t="s">
        <v>506</v>
      </c>
      <c r="Y478" s="38" t="s">
        <v>507</v>
      </c>
      <c r="Z478" s="39" t="s">
        <v>31</v>
      </c>
      <c r="AA478" s="49">
        <v>1</v>
      </c>
      <c r="AB478" s="228">
        <v>1</v>
      </c>
      <c r="AC478" s="50">
        <v>1</v>
      </c>
      <c r="AD478" s="228"/>
      <c r="AE478" s="228"/>
      <c r="AF478" s="228"/>
      <c r="AG478" s="228">
        <f>SUM(J478*100+K478)</f>
        <v>233</v>
      </c>
      <c r="AH478" s="228"/>
      <c r="AI478" s="228"/>
      <c r="AJ478" s="228"/>
      <c r="AK478" s="228"/>
      <c r="AL478" s="228"/>
      <c r="AM478" s="228"/>
      <c r="AN478" s="228"/>
      <c r="AO478" s="228"/>
      <c r="AP478" s="228"/>
      <c r="AQ478" s="228"/>
      <c r="AR478" s="228"/>
      <c r="AS478" s="228"/>
      <c r="AT478" s="228" t="s">
        <v>32</v>
      </c>
      <c r="AU478" s="44"/>
      <c r="AV478" s="112"/>
      <c r="AW478" s="112"/>
    </row>
    <row r="479" spans="1:49" s="63" customFormat="1" x14ac:dyDescent="0.5">
      <c r="A479" s="45"/>
      <c r="B479" s="33"/>
      <c r="C479" s="71" t="s">
        <v>1443</v>
      </c>
      <c r="D479" s="195" t="s">
        <v>13</v>
      </c>
      <c r="E479" s="32">
        <v>41903</v>
      </c>
      <c r="F479" s="32">
        <v>177</v>
      </c>
      <c r="G479" s="32">
        <v>196</v>
      </c>
      <c r="H479" s="32">
        <v>13</v>
      </c>
      <c r="I479" s="32" t="s">
        <v>25</v>
      </c>
      <c r="J479" s="32">
        <v>2</v>
      </c>
      <c r="K479" s="32">
        <v>4</v>
      </c>
      <c r="L479" s="32" t="s">
        <v>104</v>
      </c>
      <c r="M479" s="47" t="s">
        <v>27</v>
      </c>
      <c r="N479" s="48" t="s">
        <v>508</v>
      </c>
      <c r="O479" s="37" t="s">
        <v>79</v>
      </c>
      <c r="P479" s="38" t="s">
        <v>509</v>
      </c>
      <c r="Q479" s="39" t="s">
        <v>31</v>
      </c>
      <c r="R479" s="49">
        <v>1</v>
      </c>
      <c r="S479" s="49"/>
      <c r="T479" s="49">
        <v>1</v>
      </c>
      <c r="U479" s="215"/>
      <c r="V479" s="47" t="s">
        <v>27</v>
      </c>
      <c r="W479" s="48" t="s">
        <v>508</v>
      </c>
      <c r="X479" s="37" t="s">
        <v>79</v>
      </c>
      <c r="Y479" s="38" t="s">
        <v>509</v>
      </c>
      <c r="Z479" s="39" t="s">
        <v>31</v>
      </c>
      <c r="AA479" s="49">
        <v>1</v>
      </c>
      <c r="AB479" s="228">
        <v>1</v>
      </c>
      <c r="AC479" s="50">
        <v>1</v>
      </c>
      <c r="AD479" s="228"/>
      <c r="AE479" s="228"/>
      <c r="AF479" s="228"/>
      <c r="AG479" s="228">
        <f>SUM(J479*100+K479)</f>
        <v>204</v>
      </c>
      <c r="AH479" s="228"/>
      <c r="AI479" s="228"/>
      <c r="AJ479" s="228"/>
      <c r="AK479" s="228"/>
      <c r="AL479" s="228"/>
      <c r="AM479" s="228"/>
      <c r="AN479" s="228"/>
      <c r="AO479" s="228"/>
      <c r="AP479" s="228"/>
      <c r="AQ479" s="228"/>
      <c r="AR479" s="228"/>
      <c r="AS479" s="228"/>
      <c r="AT479" s="228" t="s">
        <v>32</v>
      </c>
      <c r="AU479" s="44"/>
      <c r="AV479" s="112"/>
      <c r="AW479" s="112"/>
    </row>
    <row r="480" spans="1:49" s="63" customFormat="1" x14ac:dyDescent="0.5">
      <c r="A480" s="45"/>
      <c r="B480" s="33"/>
      <c r="C480" s="71" t="s">
        <v>1444</v>
      </c>
      <c r="D480" s="195" t="s">
        <v>13</v>
      </c>
      <c r="E480" s="32">
        <v>41902</v>
      </c>
      <c r="F480" s="32">
        <v>178</v>
      </c>
      <c r="G480" s="32">
        <v>197</v>
      </c>
      <c r="H480" s="32">
        <v>13</v>
      </c>
      <c r="I480" s="32" t="s">
        <v>25</v>
      </c>
      <c r="J480" s="32">
        <v>2</v>
      </c>
      <c r="K480" s="32">
        <v>6</v>
      </c>
      <c r="L480" s="32" t="s">
        <v>104</v>
      </c>
      <c r="M480" s="47" t="s">
        <v>27</v>
      </c>
      <c r="N480" s="48" t="s">
        <v>512</v>
      </c>
      <c r="O480" s="37" t="s">
        <v>79</v>
      </c>
      <c r="P480" s="38" t="s">
        <v>363</v>
      </c>
      <c r="Q480" s="39" t="s">
        <v>31</v>
      </c>
      <c r="R480" s="49">
        <v>1</v>
      </c>
      <c r="S480" s="49"/>
      <c r="T480" s="49">
        <v>1</v>
      </c>
      <c r="U480" s="215"/>
      <c r="V480" s="47" t="s">
        <v>27</v>
      </c>
      <c r="W480" s="48" t="s">
        <v>512</v>
      </c>
      <c r="X480" s="37" t="s">
        <v>79</v>
      </c>
      <c r="Y480" s="38" t="s">
        <v>363</v>
      </c>
      <c r="Z480" s="39" t="s">
        <v>31</v>
      </c>
      <c r="AA480" s="49">
        <v>1</v>
      </c>
      <c r="AB480" s="228">
        <v>1</v>
      </c>
      <c r="AC480" s="50">
        <v>3</v>
      </c>
      <c r="AD480" s="228">
        <v>1</v>
      </c>
      <c r="AE480" s="228">
        <v>1</v>
      </c>
      <c r="AF480" s="228"/>
      <c r="AG480" s="228"/>
      <c r="AH480" s="228"/>
      <c r="AI480" s="228"/>
      <c r="AJ480" s="228">
        <f>SUM(J480*100+K480)</f>
        <v>206</v>
      </c>
      <c r="AK480" s="228"/>
      <c r="AL480" s="228"/>
      <c r="AM480" s="228"/>
      <c r="AN480" s="228"/>
      <c r="AO480" s="228"/>
      <c r="AP480" s="228"/>
      <c r="AQ480" s="228"/>
      <c r="AR480" s="228"/>
      <c r="AS480" s="228"/>
      <c r="AT480" s="228" t="s">
        <v>274</v>
      </c>
      <c r="AU480" s="44"/>
      <c r="AV480" s="112"/>
      <c r="AW480" s="112"/>
    </row>
    <row r="481" spans="1:49" s="63" customFormat="1" x14ac:dyDescent="0.5">
      <c r="A481" s="45"/>
      <c r="B481" s="33"/>
      <c r="C481" s="71" t="s">
        <v>1445</v>
      </c>
      <c r="D481" s="195" t="s">
        <v>13</v>
      </c>
      <c r="E481" s="32">
        <v>32039</v>
      </c>
      <c r="F481" s="32">
        <v>188</v>
      </c>
      <c r="G481" s="32">
        <v>207</v>
      </c>
      <c r="H481" s="32"/>
      <c r="I481" s="32" t="s">
        <v>25</v>
      </c>
      <c r="J481" s="32" t="s">
        <v>25</v>
      </c>
      <c r="K481" s="32">
        <v>53.9</v>
      </c>
      <c r="L481" s="32" t="s">
        <v>104</v>
      </c>
      <c r="M481" s="47" t="s">
        <v>27</v>
      </c>
      <c r="N481" s="48" t="s">
        <v>510</v>
      </c>
      <c r="O481" s="37" t="s">
        <v>79</v>
      </c>
      <c r="P481" s="38"/>
      <c r="Q481" s="39"/>
      <c r="R481" s="49">
        <v>1</v>
      </c>
      <c r="S481" s="49"/>
      <c r="T481" s="49">
        <v>1</v>
      </c>
      <c r="U481" s="215"/>
      <c r="V481" s="53" t="s">
        <v>77</v>
      </c>
      <c r="W481" s="54" t="s">
        <v>220</v>
      </c>
      <c r="X481" s="37" t="s">
        <v>79</v>
      </c>
      <c r="Y481" s="38" t="s">
        <v>511</v>
      </c>
      <c r="Z481" s="39" t="s">
        <v>31</v>
      </c>
      <c r="AA481" s="49">
        <v>1</v>
      </c>
      <c r="AB481" s="228">
        <v>1</v>
      </c>
      <c r="AC481" s="50">
        <v>1</v>
      </c>
      <c r="AD481" s="228"/>
      <c r="AE481" s="228"/>
      <c r="AF481" s="228"/>
      <c r="AG481" s="228">
        <f>SUM(K481)</f>
        <v>53.9</v>
      </c>
      <c r="AH481" s="228"/>
      <c r="AI481" s="228"/>
      <c r="AJ481" s="228"/>
      <c r="AK481" s="228"/>
      <c r="AL481" s="228"/>
      <c r="AM481" s="228"/>
      <c r="AN481" s="228"/>
      <c r="AO481" s="228"/>
      <c r="AP481" s="228"/>
      <c r="AQ481" s="228"/>
      <c r="AR481" s="228"/>
      <c r="AS481" s="228"/>
      <c r="AT481" s="228" t="s">
        <v>122</v>
      </c>
      <c r="AU481" s="44"/>
      <c r="AV481" s="112"/>
      <c r="AW481" s="112"/>
    </row>
    <row r="482" spans="1:49" s="63" customFormat="1" x14ac:dyDescent="0.5">
      <c r="A482" s="45"/>
      <c r="B482" s="33"/>
      <c r="C482" s="71" t="s">
        <v>1446</v>
      </c>
      <c r="D482" s="195" t="s">
        <v>13</v>
      </c>
      <c r="E482" s="32">
        <v>32038</v>
      </c>
      <c r="F482" s="32">
        <v>187</v>
      </c>
      <c r="G482" s="32">
        <v>206</v>
      </c>
      <c r="H482" s="32">
        <v>13</v>
      </c>
      <c r="I482" s="32" t="s">
        <v>25</v>
      </c>
      <c r="J482" s="32">
        <v>3</v>
      </c>
      <c r="K482" s="32">
        <v>9</v>
      </c>
      <c r="L482" s="32" t="s">
        <v>104</v>
      </c>
      <c r="M482" s="47" t="s">
        <v>27</v>
      </c>
      <c r="N482" s="48" t="s">
        <v>512</v>
      </c>
      <c r="O482" s="37" t="s">
        <v>513</v>
      </c>
      <c r="P482" s="38" t="s">
        <v>514</v>
      </c>
      <c r="Q482" s="39" t="s">
        <v>31</v>
      </c>
      <c r="R482" s="49">
        <v>1</v>
      </c>
      <c r="S482" s="49"/>
      <c r="T482" s="49">
        <v>1</v>
      </c>
      <c r="U482" s="215"/>
      <c r="V482" s="47" t="s">
        <v>27</v>
      </c>
      <c r="W482" s="48" t="s">
        <v>512</v>
      </c>
      <c r="X482" s="37" t="s">
        <v>513</v>
      </c>
      <c r="Y482" s="38" t="s">
        <v>514</v>
      </c>
      <c r="Z482" s="39" t="s">
        <v>31</v>
      </c>
      <c r="AA482" s="49">
        <v>1</v>
      </c>
      <c r="AB482" s="228">
        <v>1</v>
      </c>
      <c r="AC482" s="50">
        <v>2</v>
      </c>
      <c r="AD482" s="228"/>
      <c r="AE482" s="228"/>
      <c r="AF482" s="228"/>
      <c r="AG482" s="228">
        <f>SUM(J482*100+K482)</f>
        <v>309</v>
      </c>
      <c r="AH482" s="228"/>
      <c r="AI482" s="228"/>
      <c r="AJ482" s="228"/>
      <c r="AK482" s="228"/>
      <c r="AL482" s="228"/>
      <c r="AM482" s="228"/>
      <c r="AN482" s="228"/>
      <c r="AO482" s="228"/>
      <c r="AP482" s="228"/>
      <c r="AQ482" s="228"/>
      <c r="AR482" s="228"/>
      <c r="AS482" s="228"/>
      <c r="AT482" s="228" t="s">
        <v>235</v>
      </c>
      <c r="AU482" s="44"/>
      <c r="AV482" s="112"/>
      <c r="AW482" s="112"/>
    </row>
    <row r="483" spans="1:49" s="63" customFormat="1" x14ac:dyDescent="0.5">
      <c r="A483" s="45"/>
      <c r="B483" s="33"/>
      <c r="C483" s="71" t="s">
        <v>1447</v>
      </c>
      <c r="D483" s="195" t="s">
        <v>13</v>
      </c>
      <c r="E483" s="32">
        <v>32036</v>
      </c>
      <c r="F483" s="32">
        <v>185</v>
      </c>
      <c r="G483" s="32">
        <v>204</v>
      </c>
      <c r="H483" s="32">
        <v>13</v>
      </c>
      <c r="I483" s="32" t="s">
        <v>25</v>
      </c>
      <c r="J483" s="32">
        <v>2</v>
      </c>
      <c r="K483" s="32">
        <v>4</v>
      </c>
      <c r="L483" s="32" t="s">
        <v>104</v>
      </c>
      <c r="M483" s="47" t="s">
        <v>77</v>
      </c>
      <c r="N483" s="48" t="s">
        <v>515</v>
      </c>
      <c r="O483" s="37" t="s">
        <v>516</v>
      </c>
      <c r="P483" s="38" t="s">
        <v>517</v>
      </c>
      <c r="Q483" s="39" t="s">
        <v>31</v>
      </c>
      <c r="R483" s="49">
        <v>1</v>
      </c>
      <c r="S483" s="49"/>
      <c r="T483" s="49">
        <v>1</v>
      </c>
      <c r="U483" s="215"/>
      <c r="V483" s="47" t="s">
        <v>77</v>
      </c>
      <c r="W483" s="48" t="s">
        <v>515</v>
      </c>
      <c r="X483" s="37" t="s">
        <v>516</v>
      </c>
      <c r="Y483" s="38" t="s">
        <v>517</v>
      </c>
      <c r="Z483" s="39" t="s">
        <v>31</v>
      </c>
      <c r="AA483" s="49">
        <v>1</v>
      </c>
      <c r="AB483" s="228">
        <v>1</v>
      </c>
      <c r="AC483" s="50">
        <v>1</v>
      </c>
      <c r="AD483" s="228"/>
      <c r="AE483" s="228"/>
      <c r="AF483" s="228"/>
      <c r="AG483" s="228">
        <f>SUM(J483*100+K483)</f>
        <v>204</v>
      </c>
      <c r="AH483" s="228"/>
      <c r="AI483" s="228"/>
      <c r="AJ483" s="228"/>
      <c r="AK483" s="228"/>
      <c r="AL483" s="228"/>
      <c r="AM483" s="228"/>
      <c r="AN483" s="228"/>
      <c r="AO483" s="228"/>
      <c r="AP483" s="228"/>
      <c r="AQ483" s="228"/>
      <c r="AR483" s="228"/>
      <c r="AS483" s="228"/>
      <c r="AT483" s="228" t="s">
        <v>32</v>
      </c>
      <c r="AU483" s="44"/>
      <c r="AV483" s="112"/>
      <c r="AW483" s="112"/>
    </row>
    <row r="484" spans="1:49" s="63" customFormat="1" x14ac:dyDescent="0.5">
      <c r="A484" s="45"/>
      <c r="B484" s="33"/>
      <c r="C484" s="71" t="s">
        <v>1448</v>
      </c>
      <c r="D484" s="195" t="s">
        <v>13</v>
      </c>
      <c r="E484" s="32">
        <v>32037</v>
      </c>
      <c r="F484" s="32">
        <v>186</v>
      </c>
      <c r="G484" s="32">
        <v>205</v>
      </c>
      <c r="H484" s="32">
        <v>13</v>
      </c>
      <c r="I484" s="32" t="s">
        <v>25</v>
      </c>
      <c r="J484" s="32" t="s">
        <v>25</v>
      </c>
      <c r="K484" s="32">
        <v>59.5</v>
      </c>
      <c r="L484" s="32" t="s">
        <v>104</v>
      </c>
      <c r="M484" s="47" t="s">
        <v>27</v>
      </c>
      <c r="N484" s="48" t="s">
        <v>519</v>
      </c>
      <c r="O484" s="37" t="s">
        <v>79</v>
      </c>
      <c r="P484" s="38" t="s">
        <v>518</v>
      </c>
      <c r="Q484" s="39" t="s">
        <v>31</v>
      </c>
      <c r="R484" s="49">
        <v>1</v>
      </c>
      <c r="S484" s="49"/>
      <c r="T484" s="49">
        <v>1</v>
      </c>
      <c r="U484" s="215"/>
      <c r="V484" s="53" t="s">
        <v>77</v>
      </c>
      <c r="W484" s="54" t="s">
        <v>520</v>
      </c>
      <c r="X484" s="37" t="s">
        <v>79</v>
      </c>
      <c r="Y484" s="38" t="s">
        <v>518</v>
      </c>
      <c r="Z484" s="39" t="s">
        <v>31</v>
      </c>
      <c r="AA484" s="228">
        <v>1</v>
      </c>
      <c r="AB484" s="228">
        <v>1</v>
      </c>
      <c r="AC484" s="50">
        <v>1</v>
      </c>
      <c r="AD484" s="228"/>
      <c r="AE484" s="228"/>
      <c r="AF484" s="228"/>
      <c r="AG484" s="228">
        <f>SUM(K484)</f>
        <v>59.5</v>
      </c>
      <c r="AH484" s="228"/>
      <c r="AI484" s="228"/>
      <c r="AJ484" s="228"/>
      <c r="AK484" s="228"/>
      <c r="AL484" s="228"/>
      <c r="AM484" s="228"/>
      <c r="AN484" s="228"/>
      <c r="AO484" s="228"/>
      <c r="AP484" s="228"/>
      <c r="AQ484" s="228"/>
      <c r="AR484" s="228"/>
      <c r="AS484" s="228"/>
      <c r="AT484" s="228" t="s">
        <v>32</v>
      </c>
      <c r="AU484" s="44"/>
      <c r="AV484" s="112"/>
      <c r="AW484" s="112"/>
    </row>
    <row r="485" spans="1:49" s="63" customFormat="1" x14ac:dyDescent="0.5">
      <c r="A485" s="45"/>
      <c r="B485" s="33"/>
      <c r="C485" s="71" t="s">
        <v>1449</v>
      </c>
      <c r="D485" s="195" t="s">
        <v>13</v>
      </c>
      <c r="E485" s="32">
        <v>32035</v>
      </c>
      <c r="F485" s="32">
        <v>184</v>
      </c>
      <c r="G485" s="32">
        <v>203</v>
      </c>
      <c r="H485" s="32">
        <v>13</v>
      </c>
      <c r="I485" s="32" t="s">
        <v>25</v>
      </c>
      <c r="J485" s="32">
        <v>1</v>
      </c>
      <c r="K485" s="32">
        <v>61</v>
      </c>
      <c r="L485" s="32" t="s">
        <v>104</v>
      </c>
      <c r="M485" s="47" t="s">
        <v>77</v>
      </c>
      <c r="N485" s="48" t="s">
        <v>329</v>
      </c>
      <c r="O485" s="37" t="s">
        <v>79</v>
      </c>
      <c r="P485" s="38" t="s">
        <v>330</v>
      </c>
      <c r="Q485" s="39" t="s">
        <v>31</v>
      </c>
      <c r="R485" s="49">
        <v>1</v>
      </c>
      <c r="S485" s="49"/>
      <c r="T485" s="49">
        <v>1</v>
      </c>
      <c r="U485" s="215"/>
      <c r="V485" s="47" t="s">
        <v>77</v>
      </c>
      <c r="W485" s="48" t="s">
        <v>329</v>
      </c>
      <c r="X485" s="37" t="s">
        <v>79</v>
      </c>
      <c r="Y485" s="38" t="s">
        <v>330</v>
      </c>
      <c r="Z485" s="39" t="s">
        <v>31</v>
      </c>
      <c r="AA485" s="49">
        <v>1</v>
      </c>
      <c r="AB485" s="228">
        <v>1</v>
      </c>
      <c r="AC485" s="50">
        <v>1</v>
      </c>
      <c r="AD485" s="228"/>
      <c r="AE485" s="228"/>
      <c r="AF485" s="228"/>
      <c r="AG485" s="228"/>
      <c r="AH485" s="228">
        <f>SUM(J485*100+K485)</f>
        <v>161</v>
      </c>
      <c r="AI485" s="228"/>
      <c r="AJ485" s="228"/>
      <c r="AK485" s="228"/>
      <c r="AL485" s="228"/>
      <c r="AM485" s="228"/>
      <c r="AN485" s="228"/>
      <c r="AO485" s="228"/>
      <c r="AP485" s="228"/>
      <c r="AQ485" s="228"/>
      <c r="AR485" s="228"/>
      <c r="AS485" s="228"/>
      <c r="AT485" s="228" t="s">
        <v>150</v>
      </c>
      <c r="AU485" s="44"/>
      <c r="AV485" s="112"/>
      <c r="AW485" s="112"/>
    </row>
    <row r="486" spans="1:49" s="63" customFormat="1" x14ac:dyDescent="0.5">
      <c r="A486" s="45"/>
      <c r="B486" s="33"/>
      <c r="C486" s="71" t="s">
        <v>1450</v>
      </c>
      <c r="D486" s="195" t="s">
        <v>13</v>
      </c>
      <c r="E486" s="32">
        <v>32034</v>
      </c>
      <c r="F486" s="32">
        <v>183</v>
      </c>
      <c r="G486" s="32">
        <v>202</v>
      </c>
      <c r="H486" s="32">
        <v>13</v>
      </c>
      <c r="I486" s="32" t="s">
        <v>25</v>
      </c>
      <c r="J486" s="32">
        <v>1</v>
      </c>
      <c r="K486" s="32">
        <v>58</v>
      </c>
      <c r="L486" s="32" t="s">
        <v>104</v>
      </c>
      <c r="M486" s="47" t="s">
        <v>77</v>
      </c>
      <c r="N486" s="48" t="s">
        <v>329</v>
      </c>
      <c r="O486" s="37" t="s">
        <v>79</v>
      </c>
      <c r="P486" s="38" t="s">
        <v>330</v>
      </c>
      <c r="Q486" s="39" t="s">
        <v>31</v>
      </c>
      <c r="R486" s="49">
        <v>1</v>
      </c>
      <c r="S486" s="49"/>
      <c r="T486" s="49">
        <v>1</v>
      </c>
      <c r="U486" s="215"/>
      <c r="V486" s="47" t="s">
        <v>77</v>
      </c>
      <c r="W486" s="48" t="s">
        <v>329</v>
      </c>
      <c r="X486" s="37" t="s">
        <v>79</v>
      </c>
      <c r="Y486" s="38" t="s">
        <v>330</v>
      </c>
      <c r="Z486" s="39" t="s">
        <v>31</v>
      </c>
      <c r="AA486" s="49">
        <v>1</v>
      </c>
      <c r="AB486" s="228">
        <v>1</v>
      </c>
      <c r="AC486" s="50">
        <v>2</v>
      </c>
      <c r="AD486" s="228"/>
      <c r="AE486" s="228"/>
      <c r="AF486" s="228"/>
      <c r="AG486" s="228"/>
      <c r="AH486" s="228"/>
      <c r="AI486" s="228"/>
      <c r="AJ486" s="228">
        <f>SUM(J486*100+K486)</f>
        <v>158</v>
      </c>
      <c r="AK486" s="228"/>
      <c r="AL486" s="228"/>
      <c r="AM486" s="228"/>
      <c r="AN486" s="228"/>
      <c r="AO486" s="228"/>
      <c r="AP486" s="228"/>
      <c r="AQ486" s="228"/>
      <c r="AR486" s="228"/>
      <c r="AS486" s="228"/>
      <c r="AT486" s="228" t="s">
        <v>96</v>
      </c>
      <c r="AU486" s="44"/>
      <c r="AV486" s="112"/>
      <c r="AW486" s="112"/>
    </row>
    <row r="487" spans="1:49" s="63" customFormat="1" x14ac:dyDescent="0.5">
      <c r="A487" s="45"/>
      <c r="B487" s="33"/>
      <c r="C487" s="71" t="s">
        <v>1451</v>
      </c>
      <c r="D487" s="195" t="s">
        <v>13</v>
      </c>
      <c r="E487" s="32">
        <v>32033</v>
      </c>
      <c r="F487" s="32">
        <v>181</v>
      </c>
      <c r="G487" s="32">
        <v>200</v>
      </c>
      <c r="H487" s="32">
        <v>13</v>
      </c>
      <c r="I487" s="32" t="s">
        <v>25</v>
      </c>
      <c r="J487" s="32">
        <v>3</v>
      </c>
      <c r="K487" s="32">
        <v>25</v>
      </c>
      <c r="L487" s="32" t="s">
        <v>104</v>
      </c>
      <c r="M487" s="47" t="s">
        <v>27</v>
      </c>
      <c r="N487" s="48" t="s">
        <v>521</v>
      </c>
      <c r="O487" s="37" t="s">
        <v>522</v>
      </c>
      <c r="P487" s="38" t="s">
        <v>523</v>
      </c>
      <c r="Q487" s="39" t="s">
        <v>31</v>
      </c>
      <c r="R487" s="49">
        <v>1</v>
      </c>
      <c r="S487" s="49"/>
      <c r="T487" s="49">
        <v>1</v>
      </c>
      <c r="U487" s="215"/>
      <c r="V487" s="53" t="s">
        <v>77</v>
      </c>
      <c r="W487" s="54" t="s">
        <v>204</v>
      </c>
      <c r="X487" s="37" t="s">
        <v>522</v>
      </c>
      <c r="Y487" s="38" t="s">
        <v>523</v>
      </c>
      <c r="Z487" s="39" t="s">
        <v>31</v>
      </c>
      <c r="AA487" s="49">
        <v>1</v>
      </c>
      <c r="AB487" s="228">
        <v>1</v>
      </c>
      <c r="AC487" s="50">
        <v>1</v>
      </c>
      <c r="AD487" s="228"/>
      <c r="AE487" s="228"/>
      <c r="AF487" s="228"/>
      <c r="AG487" s="228"/>
      <c r="AH487" s="228">
        <f>SUM(J487*100+K487)</f>
        <v>325</v>
      </c>
      <c r="AI487" s="228"/>
      <c r="AJ487" s="228"/>
      <c r="AK487" s="228"/>
      <c r="AL487" s="228"/>
      <c r="AM487" s="228"/>
      <c r="AN487" s="228"/>
      <c r="AO487" s="228"/>
      <c r="AP487" s="228"/>
      <c r="AQ487" s="228"/>
      <c r="AR487" s="228"/>
      <c r="AS487" s="228"/>
      <c r="AT487" s="228" t="s">
        <v>398</v>
      </c>
      <c r="AU487" s="44"/>
      <c r="AV487" s="112"/>
      <c r="AW487" s="112"/>
    </row>
    <row r="488" spans="1:49" s="63" customFormat="1" x14ac:dyDescent="0.5">
      <c r="A488" s="45"/>
      <c r="B488" s="33"/>
      <c r="C488" s="71" t="s">
        <v>1452</v>
      </c>
      <c r="D488" s="195" t="s">
        <v>13</v>
      </c>
      <c r="E488" s="32">
        <v>31600</v>
      </c>
      <c r="F488" s="32">
        <v>182</v>
      </c>
      <c r="G488" s="32">
        <v>201</v>
      </c>
      <c r="H488" s="32">
        <v>13</v>
      </c>
      <c r="I488" s="32" t="s">
        <v>25</v>
      </c>
      <c r="J488" s="32" t="s">
        <v>25</v>
      </c>
      <c r="K488" s="32">
        <v>49</v>
      </c>
      <c r="L488" s="32" t="s">
        <v>104</v>
      </c>
      <c r="M488" s="47" t="s">
        <v>27</v>
      </c>
      <c r="N488" s="48" t="s">
        <v>521</v>
      </c>
      <c r="O488" s="37" t="s">
        <v>522</v>
      </c>
      <c r="P488" s="38" t="s">
        <v>523</v>
      </c>
      <c r="Q488" s="39" t="s">
        <v>31</v>
      </c>
      <c r="R488" s="49">
        <v>1</v>
      </c>
      <c r="S488" s="49"/>
      <c r="T488" s="49">
        <v>1</v>
      </c>
      <c r="U488" s="215"/>
      <c r="V488" s="53" t="s">
        <v>77</v>
      </c>
      <c r="W488" s="54" t="s">
        <v>204</v>
      </c>
      <c r="X488" s="37" t="s">
        <v>522</v>
      </c>
      <c r="Y488" s="38" t="s">
        <v>523</v>
      </c>
      <c r="Z488" s="39" t="s">
        <v>31</v>
      </c>
      <c r="AA488" s="49">
        <v>1</v>
      </c>
      <c r="AB488" s="228">
        <v>1</v>
      </c>
      <c r="AC488" s="50">
        <v>1</v>
      </c>
      <c r="AD488" s="228"/>
      <c r="AE488" s="228"/>
      <c r="AF488" s="228"/>
      <c r="AG488" s="228">
        <f>SUM(K488)</f>
        <v>49</v>
      </c>
      <c r="AH488" s="228"/>
      <c r="AI488" s="228"/>
      <c r="AJ488" s="228"/>
      <c r="AK488" s="228"/>
      <c r="AL488" s="228"/>
      <c r="AM488" s="228"/>
      <c r="AN488" s="228"/>
      <c r="AO488" s="228"/>
      <c r="AP488" s="228"/>
      <c r="AQ488" s="228"/>
      <c r="AR488" s="228"/>
      <c r="AS488" s="228"/>
      <c r="AT488" s="228" t="s">
        <v>32</v>
      </c>
      <c r="AU488" s="44"/>
      <c r="AV488" s="112"/>
      <c r="AW488" s="112"/>
    </row>
    <row r="489" spans="1:49" s="63" customFormat="1" x14ac:dyDescent="0.5">
      <c r="A489" s="45"/>
      <c r="B489" s="33"/>
      <c r="C489" s="71" t="s">
        <v>1453</v>
      </c>
      <c r="D489" s="247" t="s">
        <v>13</v>
      </c>
      <c r="E489" s="45">
        <v>41930</v>
      </c>
      <c r="F489" s="45">
        <v>180</v>
      </c>
      <c r="G489" s="45">
        <v>199</v>
      </c>
      <c r="H489" s="45"/>
      <c r="I489" s="45" t="s">
        <v>25</v>
      </c>
      <c r="J489" s="45">
        <v>1</v>
      </c>
      <c r="K489" s="45">
        <v>51.2</v>
      </c>
      <c r="L489" s="45" t="s">
        <v>104</v>
      </c>
      <c r="M489" s="98" t="s">
        <v>77</v>
      </c>
      <c r="N489" s="98" t="s">
        <v>524</v>
      </c>
      <c r="O489" s="99" t="s">
        <v>85</v>
      </c>
      <c r="P489" s="100"/>
      <c r="Q489" s="100"/>
      <c r="R489" s="49">
        <v>1</v>
      </c>
      <c r="S489" s="49"/>
      <c r="T489" s="49">
        <v>1</v>
      </c>
      <c r="U489" s="49"/>
      <c r="V489" s="99" t="s">
        <v>27</v>
      </c>
      <c r="W489" s="99" t="s">
        <v>525</v>
      </c>
      <c r="X489" s="99" t="s">
        <v>85</v>
      </c>
      <c r="Y489" s="100" t="s">
        <v>526</v>
      </c>
      <c r="Z489" s="100" t="s">
        <v>31</v>
      </c>
      <c r="AA489" s="49">
        <v>1</v>
      </c>
      <c r="AB489" s="75">
        <v>1</v>
      </c>
      <c r="AC489" s="50">
        <v>1</v>
      </c>
      <c r="AD489" s="75"/>
      <c r="AE489" s="75"/>
      <c r="AF489" s="75"/>
      <c r="AG489" s="75"/>
      <c r="AH489" s="75">
        <f>SUM(J489*100+K489)</f>
        <v>151.19999999999999</v>
      </c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 t="s">
        <v>1066</v>
      </c>
      <c r="AU489" s="44"/>
      <c r="AV489" s="112"/>
      <c r="AW489" s="112"/>
    </row>
    <row r="490" spans="1:49" s="63" customFormat="1" x14ac:dyDescent="0.5">
      <c r="A490" s="45"/>
      <c r="B490" s="33"/>
      <c r="C490" s="71" t="s">
        <v>1454</v>
      </c>
      <c r="D490" s="232" t="s">
        <v>13</v>
      </c>
      <c r="E490" s="45">
        <v>10643</v>
      </c>
      <c r="F490" s="45">
        <v>53</v>
      </c>
      <c r="G490" s="45">
        <v>8643</v>
      </c>
      <c r="H490" s="45"/>
      <c r="I490" s="45" t="s">
        <v>25</v>
      </c>
      <c r="J490" s="45">
        <v>1</v>
      </c>
      <c r="K490" s="45">
        <v>51.2</v>
      </c>
      <c r="L490" s="45" t="s">
        <v>104</v>
      </c>
      <c r="M490" s="248" t="s">
        <v>27</v>
      </c>
      <c r="N490" s="249" t="s">
        <v>525</v>
      </c>
      <c r="O490" s="72" t="s">
        <v>85</v>
      </c>
      <c r="P490" s="73" t="s">
        <v>526</v>
      </c>
      <c r="Q490" s="74" t="s">
        <v>31</v>
      </c>
      <c r="R490" s="49">
        <v>1</v>
      </c>
      <c r="S490" s="49"/>
      <c r="T490" s="49">
        <v>1</v>
      </c>
      <c r="U490" s="215"/>
      <c r="V490" s="248" t="s">
        <v>27</v>
      </c>
      <c r="W490" s="249" t="s">
        <v>525</v>
      </c>
      <c r="X490" s="72" t="s">
        <v>85</v>
      </c>
      <c r="Y490" s="73" t="s">
        <v>526</v>
      </c>
      <c r="Z490" s="74" t="s">
        <v>31</v>
      </c>
      <c r="AA490" s="49">
        <v>1</v>
      </c>
      <c r="AB490" s="75">
        <v>1</v>
      </c>
      <c r="AC490" s="50">
        <v>1</v>
      </c>
      <c r="AD490" s="75"/>
      <c r="AE490" s="75"/>
      <c r="AF490" s="75"/>
      <c r="AG490" s="75">
        <f>SUM(J490*100+K490)</f>
        <v>151.19999999999999</v>
      </c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 t="s">
        <v>32</v>
      </c>
      <c r="AU490" s="44"/>
      <c r="AV490" s="112"/>
      <c r="AW490" s="112"/>
    </row>
    <row r="491" spans="1:49" s="63" customFormat="1" x14ac:dyDescent="0.5">
      <c r="A491" s="45"/>
      <c r="B491" s="33"/>
      <c r="C491" s="67"/>
      <c r="D491" s="78"/>
      <c r="E491" s="224"/>
      <c r="F491" s="224"/>
      <c r="G491" s="224"/>
      <c r="H491" s="224"/>
      <c r="I491" s="224"/>
      <c r="J491" s="224"/>
      <c r="K491" s="224"/>
      <c r="L491" s="224"/>
      <c r="M491" s="69"/>
      <c r="N491" s="69"/>
      <c r="O491" s="69"/>
      <c r="P491" s="244"/>
      <c r="Q491" s="244"/>
      <c r="R491" s="245"/>
      <c r="S491" s="245"/>
      <c r="T491" s="245"/>
      <c r="U491" s="245"/>
      <c r="V491" s="69"/>
      <c r="W491" s="69"/>
      <c r="X491" s="69"/>
      <c r="Y491" s="244"/>
      <c r="Z491" s="244"/>
      <c r="AA491" s="233"/>
      <c r="AB491" s="233"/>
      <c r="AC491" s="246"/>
      <c r="AD491" s="233"/>
      <c r="AE491" s="233"/>
      <c r="AF491" s="233"/>
      <c r="AG491" s="233"/>
      <c r="AH491" s="233"/>
      <c r="AI491" s="233"/>
      <c r="AJ491" s="233"/>
      <c r="AK491" s="233"/>
      <c r="AL491" s="233"/>
      <c r="AM491" s="233"/>
      <c r="AN491" s="233"/>
      <c r="AO491" s="233"/>
      <c r="AP491" s="233"/>
      <c r="AQ491" s="233"/>
      <c r="AR491" s="233"/>
      <c r="AS491" s="233"/>
      <c r="AT491" s="233"/>
      <c r="AU491" s="44"/>
      <c r="AV491" s="112"/>
      <c r="AW491" s="112"/>
    </row>
    <row r="492" spans="1:49" s="63" customFormat="1" x14ac:dyDescent="0.5">
      <c r="A492" s="45"/>
      <c r="B492" s="33"/>
      <c r="C492" s="67"/>
      <c r="D492" s="78"/>
      <c r="E492" s="224"/>
      <c r="F492" s="224"/>
      <c r="G492" s="224"/>
      <c r="H492" s="224"/>
      <c r="I492" s="224"/>
      <c r="J492" s="224"/>
      <c r="K492" s="224"/>
      <c r="L492" s="224"/>
      <c r="M492" s="69"/>
      <c r="N492" s="69"/>
      <c r="O492" s="69"/>
      <c r="P492" s="244"/>
      <c r="Q492" s="244"/>
      <c r="R492" s="245"/>
      <c r="S492" s="245"/>
      <c r="T492" s="245"/>
      <c r="U492" s="245"/>
      <c r="V492" s="69"/>
      <c r="W492" s="69"/>
      <c r="X492" s="69"/>
      <c r="Y492" s="244"/>
      <c r="Z492" s="244"/>
      <c r="AA492" s="233"/>
      <c r="AB492" s="233"/>
      <c r="AC492" s="246"/>
      <c r="AD492" s="233"/>
      <c r="AE492" s="233"/>
      <c r="AF492" s="233"/>
      <c r="AG492" s="233"/>
      <c r="AH492" s="233"/>
      <c r="AI492" s="233"/>
      <c r="AJ492" s="233"/>
      <c r="AK492" s="233"/>
      <c r="AL492" s="233"/>
      <c r="AM492" s="233"/>
      <c r="AN492" s="233"/>
      <c r="AO492" s="233"/>
      <c r="AP492" s="233"/>
      <c r="AQ492" s="233"/>
      <c r="AR492" s="233"/>
      <c r="AS492" s="233"/>
      <c r="AT492" s="233"/>
      <c r="AU492" s="44"/>
      <c r="AV492" s="112"/>
      <c r="AW492" s="112"/>
    </row>
    <row r="493" spans="1:49" s="63" customFormat="1" x14ac:dyDescent="0.5">
      <c r="A493" s="45"/>
      <c r="B493" s="33"/>
      <c r="C493" s="67"/>
      <c r="D493" s="78"/>
      <c r="E493" s="224"/>
      <c r="F493" s="224"/>
      <c r="G493" s="224"/>
      <c r="H493" s="224"/>
      <c r="I493" s="224"/>
      <c r="J493" s="224"/>
      <c r="K493" s="224"/>
      <c r="L493" s="224"/>
      <c r="M493" s="69"/>
      <c r="N493" s="69"/>
      <c r="O493" s="69"/>
      <c r="P493" s="244"/>
      <c r="Q493" s="244"/>
      <c r="R493" s="245"/>
      <c r="S493" s="245"/>
      <c r="T493" s="245"/>
      <c r="U493" s="245"/>
      <c r="V493" s="69"/>
      <c r="W493" s="69"/>
      <c r="X493" s="69"/>
      <c r="Y493" s="244"/>
      <c r="Z493" s="244"/>
      <c r="AA493" s="233"/>
      <c r="AB493" s="233"/>
      <c r="AC493" s="246"/>
      <c r="AD493" s="233"/>
      <c r="AE493" s="233"/>
      <c r="AF493" s="233"/>
      <c r="AG493" s="233"/>
      <c r="AH493" s="233"/>
      <c r="AI493" s="233"/>
      <c r="AJ493" s="233"/>
      <c r="AK493" s="233"/>
      <c r="AL493" s="233"/>
      <c r="AM493" s="233"/>
      <c r="AN493" s="233"/>
      <c r="AO493" s="233"/>
      <c r="AP493" s="233"/>
      <c r="AQ493" s="233"/>
      <c r="AR493" s="233"/>
      <c r="AS493" s="233"/>
      <c r="AT493" s="233"/>
      <c r="AU493" s="44"/>
      <c r="AV493" s="112"/>
      <c r="AW493" s="112"/>
    </row>
    <row r="494" spans="1:49" s="63" customFormat="1" x14ac:dyDescent="0.5">
      <c r="A494" s="45"/>
      <c r="B494" s="33"/>
      <c r="C494" s="67"/>
      <c r="D494" s="78"/>
      <c r="E494" s="224"/>
      <c r="F494" s="224"/>
      <c r="G494" s="224"/>
      <c r="H494" s="224"/>
      <c r="I494" s="224"/>
      <c r="J494" s="224"/>
      <c r="K494" s="224"/>
      <c r="L494" s="224"/>
      <c r="M494" s="69"/>
      <c r="N494" s="69"/>
      <c r="O494" s="69"/>
      <c r="P494" s="244"/>
      <c r="Q494" s="244"/>
      <c r="R494" s="245"/>
      <c r="S494" s="245"/>
      <c r="T494" s="245"/>
      <c r="U494" s="245"/>
      <c r="V494" s="69"/>
      <c r="W494" s="69"/>
      <c r="X494" s="69"/>
      <c r="Y494" s="244"/>
      <c r="Z494" s="244"/>
      <c r="AA494" s="233"/>
      <c r="AB494" s="233"/>
      <c r="AC494" s="246"/>
      <c r="AD494" s="233"/>
      <c r="AE494" s="233"/>
      <c r="AF494" s="233"/>
      <c r="AG494" s="233"/>
      <c r="AH494" s="233"/>
      <c r="AI494" s="233"/>
      <c r="AJ494" s="233"/>
      <c r="AK494" s="233"/>
      <c r="AL494" s="233"/>
      <c r="AM494" s="233"/>
      <c r="AN494" s="233"/>
      <c r="AO494" s="233"/>
      <c r="AP494" s="233"/>
      <c r="AQ494" s="233"/>
      <c r="AR494" s="233"/>
      <c r="AS494" s="233"/>
      <c r="AT494" s="233"/>
      <c r="AU494" s="44"/>
      <c r="AV494" s="112"/>
      <c r="AW494" s="112"/>
    </row>
    <row r="495" spans="1:49" s="63" customFormat="1" x14ac:dyDescent="0.5">
      <c r="A495" s="45"/>
      <c r="B495" s="33"/>
      <c r="C495" s="67"/>
      <c r="D495" s="78"/>
      <c r="E495" s="224"/>
      <c r="F495" s="224"/>
      <c r="G495" s="224"/>
      <c r="H495" s="224"/>
      <c r="I495" s="224"/>
      <c r="J495" s="224"/>
      <c r="K495" s="224"/>
      <c r="L495" s="224"/>
      <c r="M495" s="69"/>
      <c r="N495" s="69"/>
      <c r="O495" s="69"/>
      <c r="P495" s="244"/>
      <c r="Q495" s="244"/>
      <c r="R495" s="245"/>
      <c r="S495" s="245"/>
      <c r="T495" s="245"/>
      <c r="U495" s="245"/>
      <c r="V495" s="69"/>
      <c r="W495" s="69"/>
      <c r="X495" s="69"/>
      <c r="Y495" s="244"/>
      <c r="Z495" s="244"/>
      <c r="AA495" s="233"/>
      <c r="AB495" s="233"/>
      <c r="AC495" s="246"/>
      <c r="AD495" s="233"/>
      <c r="AE495" s="233"/>
      <c r="AF495" s="233"/>
      <c r="AG495" s="233"/>
      <c r="AH495" s="233"/>
      <c r="AI495" s="233"/>
      <c r="AJ495" s="233"/>
      <c r="AK495" s="233"/>
      <c r="AL495" s="233"/>
      <c r="AM495" s="233"/>
      <c r="AN495" s="233"/>
      <c r="AO495" s="233"/>
      <c r="AP495" s="233"/>
      <c r="AQ495" s="233"/>
      <c r="AR495" s="233"/>
      <c r="AS495" s="233"/>
      <c r="AT495" s="233"/>
      <c r="AU495" s="44"/>
      <c r="AV495" s="112"/>
      <c r="AW495" s="112"/>
    </row>
    <row r="496" spans="1:49" s="44" customFormat="1" x14ac:dyDescent="0.5">
      <c r="A496" s="116"/>
      <c r="B496" s="116"/>
      <c r="C496" s="67"/>
      <c r="D496" s="109"/>
      <c r="E496" s="109"/>
      <c r="F496" s="109"/>
      <c r="G496" s="109"/>
      <c r="H496" s="109"/>
      <c r="I496" s="109"/>
      <c r="J496" s="109"/>
      <c r="K496" s="109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09"/>
      <c r="AU496" s="109"/>
      <c r="AV496" s="115"/>
      <c r="AW496" s="115"/>
    </row>
    <row r="497" spans="1:49" s="44" customFormat="1" x14ac:dyDescent="0.5">
      <c r="A497" s="116"/>
      <c r="B497" s="116"/>
      <c r="C497" s="67"/>
      <c r="D497" s="109"/>
      <c r="E497" s="109"/>
      <c r="F497" s="109"/>
      <c r="G497" s="109"/>
      <c r="H497" s="109"/>
      <c r="I497" s="109"/>
      <c r="J497" s="109"/>
      <c r="K497" s="109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09"/>
      <c r="AU497" s="109"/>
      <c r="AV497" s="112"/>
      <c r="AW497" s="112"/>
    </row>
    <row r="498" spans="1:49" s="44" customFormat="1" x14ac:dyDescent="0.5">
      <c r="A498" s="116"/>
      <c r="B498" s="116"/>
      <c r="C498" s="67"/>
      <c r="D498" s="109"/>
      <c r="E498" s="109"/>
      <c r="F498" s="109"/>
      <c r="G498" s="109"/>
      <c r="H498" s="109"/>
      <c r="I498" s="109"/>
      <c r="J498" s="109"/>
      <c r="K498" s="109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09"/>
      <c r="AU498" s="109"/>
      <c r="AV498" s="112"/>
      <c r="AW498" s="112"/>
    </row>
    <row r="499" spans="1:49" s="44" customFormat="1" x14ac:dyDescent="0.5">
      <c r="A499" s="116"/>
      <c r="B499" s="116"/>
      <c r="C499" s="67"/>
      <c r="D499" s="109"/>
      <c r="E499" s="109"/>
      <c r="F499" s="109"/>
      <c r="G499" s="109"/>
      <c r="H499" s="109"/>
      <c r="I499" s="109"/>
      <c r="J499" s="109"/>
      <c r="K499" s="109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09"/>
      <c r="AU499" s="109"/>
      <c r="AV499" s="112"/>
      <c r="AW499" s="112"/>
    </row>
    <row r="500" spans="1:49" s="44" customFormat="1" x14ac:dyDescent="0.5">
      <c r="A500" s="116"/>
      <c r="B500" s="116"/>
      <c r="C500" s="67"/>
      <c r="D500" s="109"/>
      <c r="E500" s="109"/>
      <c r="F500" s="109"/>
      <c r="G500" s="109"/>
      <c r="H500" s="109"/>
      <c r="I500" s="109"/>
      <c r="J500" s="109"/>
      <c r="K500" s="109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09"/>
      <c r="AU500" s="109"/>
      <c r="AV500" s="112"/>
      <c r="AW500" s="112"/>
    </row>
    <row r="501" spans="1:49" s="44" customFormat="1" x14ac:dyDescent="0.5">
      <c r="A501" s="116"/>
      <c r="B501" s="116"/>
      <c r="C501" s="67"/>
      <c r="D501" s="109"/>
      <c r="E501" s="109"/>
      <c r="F501" s="109"/>
      <c r="G501" s="109"/>
      <c r="H501" s="109"/>
      <c r="I501" s="109"/>
      <c r="J501" s="109"/>
      <c r="K501" s="109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09"/>
      <c r="AU501" s="109"/>
      <c r="AV501" s="112"/>
      <c r="AW501" s="112"/>
    </row>
    <row r="502" spans="1:49" s="44" customFormat="1" x14ac:dyDescent="0.5">
      <c r="A502" s="116"/>
      <c r="B502" s="116"/>
      <c r="C502" s="67"/>
      <c r="D502" s="109"/>
      <c r="E502" s="109"/>
      <c r="F502" s="109"/>
      <c r="G502" s="109"/>
      <c r="H502" s="109"/>
      <c r="I502" s="109"/>
      <c r="J502" s="109"/>
      <c r="K502" s="109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09"/>
      <c r="AU502" s="109"/>
      <c r="AV502" s="112"/>
      <c r="AW502" s="112"/>
    </row>
    <row r="503" spans="1:49" s="44" customFormat="1" x14ac:dyDescent="0.5">
      <c r="A503" s="116"/>
      <c r="B503" s="116"/>
      <c r="C503" s="67"/>
      <c r="D503" s="109"/>
      <c r="E503" s="109"/>
      <c r="F503" s="109"/>
      <c r="G503" s="109"/>
      <c r="H503" s="109"/>
      <c r="I503" s="109"/>
      <c r="J503" s="109"/>
      <c r="K503" s="109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09"/>
      <c r="AU503" s="109"/>
      <c r="AV503" s="112"/>
      <c r="AW503" s="112"/>
    </row>
    <row r="504" spans="1:49" s="44" customFormat="1" x14ac:dyDescent="0.5">
      <c r="A504" s="116"/>
      <c r="B504" s="116"/>
      <c r="C504" s="78"/>
      <c r="D504" s="109"/>
      <c r="E504" s="109"/>
      <c r="F504" s="109"/>
      <c r="G504" s="109"/>
      <c r="H504" s="109"/>
      <c r="I504" s="109"/>
      <c r="J504" s="109"/>
      <c r="K504" s="109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09"/>
      <c r="AU504" s="109"/>
    </row>
    <row r="505" spans="1:49" x14ac:dyDescent="0.5">
      <c r="A505" s="116"/>
      <c r="B505" s="116"/>
      <c r="C505" s="67"/>
    </row>
    <row r="506" spans="1:49" x14ac:dyDescent="0.5">
      <c r="A506" s="116"/>
      <c r="B506" s="116"/>
      <c r="C506" s="67"/>
    </row>
    <row r="507" spans="1:49" x14ac:dyDescent="0.5">
      <c r="A507" s="116"/>
      <c r="B507" s="116"/>
      <c r="C507" s="67"/>
    </row>
    <row r="508" spans="1:49" x14ac:dyDescent="0.5">
      <c r="A508" s="116"/>
      <c r="B508" s="116"/>
      <c r="C508" s="67"/>
    </row>
    <row r="509" spans="1:49" x14ac:dyDescent="0.5">
      <c r="A509" s="116"/>
      <c r="B509" s="116"/>
      <c r="C509" s="67"/>
    </row>
    <row r="510" spans="1:49" x14ac:dyDescent="0.5">
      <c r="A510" s="116"/>
      <c r="B510" s="116"/>
      <c r="C510" s="67"/>
    </row>
    <row r="511" spans="1:49" x14ac:dyDescent="0.5">
      <c r="A511" s="116"/>
      <c r="B511" s="116"/>
      <c r="C511" s="67"/>
    </row>
    <row r="512" spans="1:49" x14ac:dyDescent="0.5">
      <c r="A512" s="116"/>
      <c r="B512" s="116"/>
      <c r="C512" s="67"/>
    </row>
    <row r="513" spans="1:3" x14ac:dyDescent="0.5">
      <c r="A513" s="116"/>
      <c r="B513" s="116"/>
      <c r="C513" s="67"/>
    </row>
    <row r="514" spans="1:3" x14ac:dyDescent="0.5">
      <c r="A514" s="116"/>
      <c r="B514" s="116"/>
      <c r="C514" s="67"/>
    </row>
    <row r="515" spans="1:3" x14ac:dyDescent="0.5">
      <c r="A515" s="116"/>
      <c r="B515" s="116"/>
      <c r="C515" s="67"/>
    </row>
    <row r="516" spans="1:3" x14ac:dyDescent="0.5">
      <c r="A516" s="116"/>
      <c r="B516" s="116"/>
      <c r="C516" s="78"/>
    </row>
    <row r="517" spans="1:3" x14ac:dyDescent="0.5">
      <c r="A517" s="116"/>
      <c r="B517" s="116"/>
      <c r="C517" s="67"/>
    </row>
    <row r="518" spans="1:3" x14ac:dyDescent="0.5">
      <c r="A518" s="116"/>
      <c r="B518" s="116"/>
      <c r="C518" s="67"/>
    </row>
    <row r="519" spans="1:3" x14ac:dyDescent="0.5">
      <c r="A519" s="116"/>
      <c r="B519" s="116"/>
      <c r="C519" s="68"/>
    </row>
    <row r="520" spans="1:3" x14ac:dyDescent="0.5">
      <c r="A520" s="116"/>
      <c r="B520" s="116"/>
      <c r="C520" s="116"/>
    </row>
    <row r="521" spans="1:3" x14ac:dyDescent="0.5">
      <c r="A521" s="116"/>
      <c r="B521" s="116"/>
      <c r="C521" s="116"/>
    </row>
    <row r="522" spans="1:3" x14ac:dyDescent="0.5">
      <c r="A522" s="116"/>
      <c r="B522" s="116"/>
      <c r="C522" s="116"/>
    </row>
    <row r="523" spans="1:3" x14ac:dyDescent="0.5">
      <c r="A523" s="116"/>
      <c r="B523" s="116"/>
      <c r="C523" s="116"/>
    </row>
    <row r="524" spans="1:3" x14ac:dyDescent="0.5">
      <c r="A524" s="116"/>
      <c r="B524" s="116"/>
      <c r="C524" s="116"/>
    </row>
    <row r="525" spans="1:3" x14ac:dyDescent="0.5">
      <c r="A525" s="116"/>
      <c r="B525" s="116"/>
      <c r="C525" s="116"/>
    </row>
    <row r="526" spans="1:3" x14ac:dyDescent="0.5">
      <c r="A526" s="116"/>
      <c r="B526" s="116"/>
      <c r="C526" s="116"/>
    </row>
    <row r="527" spans="1:3" x14ac:dyDescent="0.5">
      <c r="A527" s="116"/>
      <c r="B527" s="116"/>
      <c r="C527" s="116"/>
    </row>
    <row r="528" spans="1:3" x14ac:dyDescent="0.5">
      <c r="A528" s="116"/>
      <c r="B528" s="116"/>
      <c r="C528" s="116"/>
    </row>
    <row r="529" spans="1:3" x14ac:dyDescent="0.5">
      <c r="A529" s="116"/>
      <c r="B529" s="116"/>
      <c r="C529" s="116"/>
    </row>
    <row r="530" spans="1:3" x14ac:dyDescent="0.5">
      <c r="A530" s="116"/>
      <c r="B530" s="116"/>
      <c r="C530" s="116"/>
    </row>
    <row r="531" spans="1:3" x14ac:dyDescent="0.5">
      <c r="A531" s="116"/>
      <c r="B531" s="116"/>
      <c r="C531" s="116"/>
    </row>
    <row r="532" spans="1:3" x14ac:dyDescent="0.5">
      <c r="A532" s="116"/>
      <c r="B532" s="116"/>
      <c r="C532" s="116"/>
    </row>
    <row r="533" spans="1:3" x14ac:dyDescent="0.5">
      <c r="A533" s="116"/>
      <c r="B533" s="116"/>
      <c r="C533" s="116"/>
    </row>
    <row r="534" spans="1:3" x14ac:dyDescent="0.5">
      <c r="A534" s="116"/>
      <c r="B534" s="116"/>
      <c r="C534" s="116"/>
    </row>
    <row r="535" spans="1:3" x14ac:dyDescent="0.5">
      <c r="A535" s="116"/>
      <c r="B535" s="116"/>
      <c r="C535" s="116"/>
    </row>
    <row r="536" spans="1:3" x14ac:dyDescent="0.5">
      <c r="A536" s="116"/>
      <c r="B536" s="116"/>
      <c r="C536" s="116"/>
    </row>
    <row r="537" spans="1:3" x14ac:dyDescent="0.5">
      <c r="A537" s="116"/>
      <c r="B537" s="116"/>
      <c r="C537" s="116"/>
    </row>
    <row r="538" spans="1:3" x14ac:dyDescent="0.5">
      <c r="A538" s="116"/>
      <c r="B538" s="116"/>
      <c r="C538" s="116"/>
    </row>
    <row r="539" spans="1:3" x14ac:dyDescent="0.5">
      <c r="A539" s="116"/>
      <c r="B539" s="116"/>
      <c r="C539" s="116"/>
    </row>
    <row r="540" spans="1:3" x14ac:dyDescent="0.5">
      <c r="A540" s="116"/>
      <c r="B540" s="116"/>
      <c r="C540" s="116"/>
    </row>
    <row r="541" spans="1:3" x14ac:dyDescent="0.5">
      <c r="A541" s="116"/>
      <c r="B541" s="116"/>
      <c r="C541" s="116"/>
    </row>
    <row r="542" spans="1:3" x14ac:dyDescent="0.5">
      <c r="A542" s="116"/>
      <c r="B542" s="116"/>
      <c r="C542" s="116"/>
    </row>
    <row r="543" spans="1:3" x14ac:dyDescent="0.5">
      <c r="A543" s="116"/>
      <c r="B543" s="116"/>
      <c r="C543" s="116"/>
    </row>
    <row r="544" spans="1:3" x14ac:dyDescent="0.5">
      <c r="A544" s="116"/>
      <c r="B544" s="116"/>
      <c r="C544" s="116"/>
    </row>
    <row r="545" spans="1:3" x14ac:dyDescent="0.5">
      <c r="A545" s="116"/>
      <c r="B545" s="116"/>
      <c r="C545" s="116"/>
    </row>
    <row r="546" spans="1:3" x14ac:dyDescent="0.5">
      <c r="A546" s="116"/>
      <c r="B546" s="116"/>
      <c r="C546" s="116"/>
    </row>
    <row r="547" spans="1:3" x14ac:dyDescent="0.5">
      <c r="A547" s="116"/>
      <c r="B547" s="116"/>
      <c r="C547" s="116"/>
    </row>
    <row r="548" spans="1:3" x14ac:dyDescent="0.5">
      <c r="A548" s="116"/>
      <c r="B548" s="116"/>
      <c r="C548" s="116"/>
    </row>
    <row r="549" spans="1:3" x14ac:dyDescent="0.5">
      <c r="A549" s="116"/>
      <c r="B549" s="116"/>
      <c r="C549" s="116"/>
    </row>
    <row r="550" spans="1:3" x14ac:dyDescent="0.5">
      <c r="A550" s="116"/>
      <c r="B550" s="116"/>
      <c r="C550" s="116"/>
    </row>
    <row r="551" spans="1:3" x14ac:dyDescent="0.5">
      <c r="A551" s="116"/>
      <c r="B551" s="116"/>
      <c r="C551" s="116"/>
    </row>
    <row r="552" spans="1:3" x14ac:dyDescent="0.5">
      <c r="A552" s="116"/>
      <c r="B552" s="116"/>
      <c r="C552" s="116"/>
    </row>
    <row r="553" spans="1:3" x14ac:dyDescent="0.5">
      <c r="A553" s="116"/>
      <c r="B553" s="116"/>
      <c r="C553" s="116"/>
    </row>
    <row r="554" spans="1:3" x14ac:dyDescent="0.5">
      <c r="A554" s="116"/>
      <c r="B554" s="116"/>
      <c r="C554" s="116"/>
    </row>
    <row r="555" spans="1:3" x14ac:dyDescent="0.5">
      <c r="A555" s="116"/>
      <c r="B555" s="116"/>
      <c r="C555" s="116"/>
    </row>
    <row r="556" spans="1:3" x14ac:dyDescent="0.5">
      <c r="A556" s="116"/>
      <c r="B556" s="116"/>
      <c r="C556" s="116"/>
    </row>
    <row r="557" spans="1:3" x14ac:dyDescent="0.5">
      <c r="A557" s="116"/>
      <c r="B557" s="116"/>
      <c r="C557" s="116"/>
    </row>
    <row r="558" spans="1:3" x14ac:dyDescent="0.5">
      <c r="A558" s="116"/>
      <c r="B558" s="116"/>
      <c r="C558" s="116"/>
    </row>
    <row r="559" spans="1:3" x14ac:dyDescent="0.5">
      <c r="A559" s="116"/>
      <c r="B559" s="116"/>
      <c r="C559" s="116"/>
    </row>
    <row r="560" spans="1:3" x14ac:dyDescent="0.5">
      <c r="A560" s="116"/>
      <c r="B560" s="116"/>
      <c r="C560" s="116"/>
    </row>
    <row r="561" spans="1:3" x14ac:dyDescent="0.5">
      <c r="A561" s="116"/>
      <c r="B561" s="116"/>
      <c r="C561" s="116"/>
    </row>
    <row r="562" spans="1:3" x14ac:dyDescent="0.5">
      <c r="A562" s="116"/>
      <c r="B562" s="116"/>
      <c r="C562" s="116"/>
    </row>
    <row r="563" spans="1:3" x14ac:dyDescent="0.5">
      <c r="A563" s="116"/>
      <c r="B563" s="116"/>
      <c r="C563" s="116"/>
    </row>
    <row r="564" spans="1:3" x14ac:dyDescent="0.5">
      <c r="A564" s="116"/>
      <c r="B564" s="116"/>
      <c r="C564" s="116"/>
    </row>
    <row r="565" spans="1:3" x14ac:dyDescent="0.5">
      <c r="A565" s="116"/>
      <c r="B565" s="116"/>
      <c r="C565" s="116"/>
    </row>
    <row r="566" spans="1:3" x14ac:dyDescent="0.5">
      <c r="A566" s="116"/>
      <c r="B566" s="116"/>
      <c r="C566" s="116"/>
    </row>
    <row r="567" spans="1:3" x14ac:dyDescent="0.5">
      <c r="A567" s="116"/>
      <c r="B567" s="116"/>
      <c r="C567" s="116"/>
    </row>
    <row r="568" spans="1:3" x14ac:dyDescent="0.5">
      <c r="A568" s="116"/>
      <c r="B568" s="116"/>
      <c r="C568" s="116"/>
    </row>
    <row r="569" spans="1:3" x14ac:dyDescent="0.5">
      <c r="A569" s="116"/>
      <c r="B569" s="116"/>
      <c r="C569" s="116"/>
    </row>
    <row r="570" spans="1:3" x14ac:dyDescent="0.5">
      <c r="A570" s="116"/>
      <c r="B570" s="116"/>
      <c r="C570" s="116"/>
    </row>
    <row r="571" spans="1:3" x14ac:dyDescent="0.5">
      <c r="A571" s="116"/>
      <c r="B571" s="116"/>
      <c r="C571" s="116"/>
    </row>
    <row r="572" spans="1:3" x14ac:dyDescent="0.5">
      <c r="A572" s="116"/>
      <c r="B572" s="116"/>
      <c r="C572" s="116"/>
    </row>
    <row r="573" spans="1:3" x14ac:dyDescent="0.5">
      <c r="A573" s="116"/>
      <c r="B573" s="116"/>
      <c r="C573" s="116"/>
    </row>
    <row r="574" spans="1:3" x14ac:dyDescent="0.5">
      <c r="A574" s="116"/>
      <c r="B574" s="116"/>
      <c r="C574" s="116"/>
    </row>
    <row r="575" spans="1:3" x14ac:dyDescent="0.5">
      <c r="A575" s="116"/>
      <c r="B575" s="116"/>
      <c r="C575" s="116"/>
    </row>
    <row r="576" spans="1:3" x14ac:dyDescent="0.5">
      <c r="A576" s="116"/>
      <c r="B576" s="116"/>
      <c r="C576" s="116"/>
    </row>
    <row r="577" spans="1:3" x14ac:dyDescent="0.5">
      <c r="A577" s="116"/>
      <c r="B577" s="116"/>
      <c r="C577" s="116"/>
    </row>
    <row r="578" spans="1:3" x14ac:dyDescent="0.5">
      <c r="A578" s="116"/>
      <c r="B578" s="116"/>
      <c r="C578" s="116"/>
    </row>
    <row r="579" spans="1:3" x14ac:dyDescent="0.5">
      <c r="A579" s="116"/>
      <c r="B579" s="116"/>
      <c r="C579" s="116"/>
    </row>
    <row r="580" spans="1:3" x14ac:dyDescent="0.5">
      <c r="A580" s="116"/>
      <c r="B580" s="116"/>
      <c r="C580" s="116"/>
    </row>
    <row r="581" spans="1:3" x14ac:dyDescent="0.5">
      <c r="A581" s="116"/>
      <c r="B581" s="116"/>
      <c r="C581" s="116"/>
    </row>
    <row r="582" spans="1:3" x14ac:dyDescent="0.5">
      <c r="A582" s="116"/>
      <c r="B582" s="116"/>
      <c r="C582" s="116"/>
    </row>
    <row r="583" spans="1:3" x14ac:dyDescent="0.5">
      <c r="A583" s="116"/>
      <c r="B583" s="116"/>
      <c r="C583" s="116"/>
    </row>
    <row r="584" spans="1:3" x14ac:dyDescent="0.5">
      <c r="A584" s="116"/>
      <c r="B584" s="116"/>
      <c r="C584" s="116"/>
    </row>
    <row r="585" spans="1:3" x14ac:dyDescent="0.5">
      <c r="A585" s="116"/>
      <c r="B585" s="116"/>
      <c r="C585" s="116"/>
    </row>
    <row r="586" spans="1:3" x14ac:dyDescent="0.5">
      <c r="A586" s="116"/>
      <c r="B586" s="116"/>
      <c r="C586" s="116"/>
    </row>
    <row r="587" spans="1:3" x14ac:dyDescent="0.5">
      <c r="A587" s="116"/>
      <c r="B587" s="116"/>
      <c r="C587" s="116"/>
    </row>
    <row r="588" spans="1:3" x14ac:dyDescent="0.5">
      <c r="A588" s="116"/>
      <c r="B588" s="116"/>
      <c r="C588" s="116"/>
    </row>
    <row r="589" spans="1:3" x14ac:dyDescent="0.5">
      <c r="A589" s="116"/>
      <c r="B589" s="116"/>
      <c r="C589" s="116"/>
    </row>
    <row r="590" spans="1:3" x14ac:dyDescent="0.5">
      <c r="A590" s="116"/>
      <c r="B590" s="116"/>
      <c r="C590" s="116"/>
    </row>
    <row r="591" spans="1:3" x14ac:dyDescent="0.5">
      <c r="A591" s="116"/>
      <c r="B591" s="116"/>
      <c r="C591" s="116"/>
    </row>
    <row r="592" spans="1:3" x14ac:dyDescent="0.5">
      <c r="A592" s="116"/>
      <c r="B592" s="116"/>
      <c r="C592" s="116"/>
    </row>
    <row r="593" spans="1:3" x14ac:dyDescent="0.5">
      <c r="A593" s="116"/>
      <c r="B593" s="116"/>
      <c r="C593" s="116"/>
    </row>
  </sheetData>
  <mergeCells count="378">
    <mergeCell ref="C145:AU145"/>
    <mergeCell ref="C144:AT144"/>
    <mergeCell ref="M105:O105"/>
    <mergeCell ref="V105:X105"/>
    <mergeCell ref="V460:X460"/>
    <mergeCell ref="M177:O177"/>
    <mergeCell ref="V177:X177"/>
    <mergeCell ref="C252:AU252"/>
    <mergeCell ref="C251:AU251"/>
    <mergeCell ref="C250:AT250"/>
    <mergeCell ref="C216:AU216"/>
    <mergeCell ref="C215:AU215"/>
    <mergeCell ref="C214:AT214"/>
    <mergeCell ref="C357:AU357"/>
    <mergeCell ref="C356:AU356"/>
    <mergeCell ref="C355:AT355"/>
    <mergeCell ref="C322:AU322"/>
    <mergeCell ref="C321:AU321"/>
    <mergeCell ref="C320:AT320"/>
    <mergeCell ref="C287:AU287"/>
    <mergeCell ref="C428:AU428"/>
    <mergeCell ref="C427:AU427"/>
    <mergeCell ref="C426:AT426"/>
    <mergeCell ref="C392:AU392"/>
    <mergeCell ref="C391:AU391"/>
    <mergeCell ref="C390:AT390"/>
    <mergeCell ref="AS1:AU1"/>
    <mergeCell ref="C76:AU76"/>
    <mergeCell ref="C77:AJ77"/>
    <mergeCell ref="AK77:AT77"/>
    <mergeCell ref="F78:F80"/>
    <mergeCell ref="G78:G80"/>
    <mergeCell ref="I78:K78"/>
    <mergeCell ref="L78:L80"/>
    <mergeCell ref="M78:O80"/>
    <mergeCell ref="AO78:AS78"/>
    <mergeCell ref="AT78:AT82"/>
    <mergeCell ref="AG79:AG82"/>
    <mergeCell ref="AH79:AH82"/>
    <mergeCell ref="AP79:AP82"/>
    <mergeCell ref="AQ79:AQ82"/>
    <mergeCell ref="AD78:AD80"/>
    <mergeCell ref="C181:AU181"/>
    <mergeCell ref="C180:AU180"/>
    <mergeCell ref="C40:AU40"/>
    <mergeCell ref="C39:AU39"/>
    <mergeCell ref="C38:AT38"/>
    <mergeCell ref="C41:AJ41"/>
    <mergeCell ref="AS37:AU37"/>
    <mergeCell ref="AK41:AT41"/>
    <mergeCell ref="I43:I46"/>
    <mergeCell ref="AH43:AH46"/>
    <mergeCell ref="AP43:AP46"/>
    <mergeCell ref="AQ43:AQ46"/>
    <mergeCell ref="F42:F44"/>
    <mergeCell ref="G42:G44"/>
    <mergeCell ref="I42:K42"/>
    <mergeCell ref="L42:L44"/>
    <mergeCell ref="M42:O44"/>
    <mergeCell ref="P42:Q44"/>
    <mergeCell ref="R42:U42"/>
    <mergeCell ref="V42:X44"/>
    <mergeCell ref="Y42:Z44"/>
    <mergeCell ref="AB42:AB44"/>
    <mergeCell ref="AD42:AD44"/>
    <mergeCell ref="AE42:AE44"/>
    <mergeCell ref="AF42:AJ42"/>
    <mergeCell ref="P78:Q80"/>
    <mergeCell ref="R78:U78"/>
    <mergeCell ref="V78:X80"/>
    <mergeCell ref="Y78:Z80"/>
    <mergeCell ref="AB78:AB80"/>
    <mergeCell ref="C112:AJ112"/>
    <mergeCell ref="AK112:AT112"/>
    <mergeCell ref="AS108:AU108"/>
    <mergeCell ref="C109:AT109"/>
    <mergeCell ref="C110:AU110"/>
    <mergeCell ref="C111:AU111"/>
    <mergeCell ref="AE78:AE80"/>
    <mergeCell ref="AS73:AU73"/>
    <mergeCell ref="C74:AT74"/>
    <mergeCell ref="C75:AU75"/>
    <mergeCell ref="AO42:AS42"/>
    <mergeCell ref="AT42:AT46"/>
    <mergeCell ref="AG43:AG46"/>
    <mergeCell ref="AK113:AK117"/>
    <mergeCell ref="AO113:AS113"/>
    <mergeCell ref="AT113:AT117"/>
    <mergeCell ref="AG114:AG117"/>
    <mergeCell ref="AH114:AH117"/>
    <mergeCell ref="AP114:AP117"/>
    <mergeCell ref="AQ114:AQ117"/>
    <mergeCell ref="AB113:AB115"/>
    <mergeCell ref="AD113:AD115"/>
    <mergeCell ref="AE113:AE115"/>
    <mergeCell ref="AF113:AJ113"/>
    <mergeCell ref="AK42:AK46"/>
    <mergeCell ref="J43:J46"/>
    <mergeCell ref="K43:K46"/>
    <mergeCell ref="V113:X115"/>
    <mergeCell ref="Y113:Z115"/>
    <mergeCell ref="AF78:AJ78"/>
    <mergeCell ref="AK78:AK82"/>
    <mergeCell ref="AS143:AU143"/>
    <mergeCell ref="F113:F115"/>
    <mergeCell ref="C147:AJ147"/>
    <mergeCell ref="AK147:AT147"/>
    <mergeCell ref="F148:F150"/>
    <mergeCell ref="G148:G150"/>
    <mergeCell ref="I148:K148"/>
    <mergeCell ref="L148:L150"/>
    <mergeCell ref="M148:O150"/>
    <mergeCell ref="P148:Q150"/>
    <mergeCell ref="R148:U148"/>
    <mergeCell ref="V148:X150"/>
    <mergeCell ref="Y148:Z150"/>
    <mergeCell ref="AB148:AB150"/>
    <mergeCell ref="AD148:AD150"/>
    <mergeCell ref="AE148:AE150"/>
    <mergeCell ref="AF148:AJ148"/>
    <mergeCell ref="G113:G115"/>
    <mergeCell ref="I113:K113"/>
    <mergeCell ref="L113:L115"/>
    <mergeCell ref="M113:O115"/>
    <mergeCell ref="P113:Q115"/>
    <mergeCell ref="R113:U113"/>
    <mergeCell ref="C146:AU146"/>
    <mergeCell ref="AS178:AU178"/>
    <mergeCell ref="AK148:AK152"/>
    <mergeCell ref="AO148:AS148"/>
    <mergeCell ref="AT148:AT152"/>
    <mergeCell ref="AG149:AG152"/>
    <mergeCell ref="AH149:AH152"/>
    <mergeCell ref="AP149:AP152"/>
    <mergeCell ref="AQ149:AQ152"/>
    <mergeCell ref="C182:AJ182"/>
    <mergeCell ref="AK182:AT182"/>
    <mergeCell ref="C179:AT179"/>
    <mergeCell ref="F183:F185"/>
    <mergeCell ref="G183:G185"/>
    <mergeCell ref="I183:K183"/>
    <mergeCell ref="L183:L185"/>
    <mergeCell ref="M183:O185"/>
    <mergeCell ref="P183:Q185"/>
    <mergeCell ref="R183:U183"/>
    <mergeCell ref="V183:X185"/>
    <mergeCell ref="Y183:Z185"/>
    <mergeCell ref="AB183:AB185"/>
    <mergeCell ref="AD183:AD185"/>
    <mergeCell ref="AE183:AE185"/>
    <mergeCell ref="AF183:AJ183"/>
    <mergeCell ref="AS213:AU213"/>
    <mergeCell ref="AK183:AK187"/>
    <mergeCell ref="AO183:AS183"/>
    <mergeCell ref="AT183:AT187"/>
    <mergeCell ref="AG184:AG187"/>
    <mergeCell ref="AH184:AH187"/>
    <mergeCell ref="AP184:AP187"/>
    <mergeCell ref="AQ184:AQ187"/>
    <mergeCell ref="C217:AJ217"/>
    <mergeCell ref="AK217:AT217"/>
    <mergeCell ref="F218:F220"/>
    <mergeCell ref="G218:G220"/>
    <mergeCell ref="I218:K218"/>
    <mergeCell ref="L218:L220"/>
    <mergeCell ref="M218:O220"/>
    <mergeCell ref="P218:Q220"/>
    <mergeCell ref="R218:U218"/>
    <mergeCell ref="V218:X220"/>
    <mergeCell ref="Y218:Z220"/>
    <mergeCell ref="AB218:AB220"/>
    <mergeCell ref="AD218:AD220"/>
    <mergeCell ref="AE218:AE220"/>
    <mergeCell ref="AF218:AJ218"/>
    <mergeCell ref="AK218:AK222"/>
    <mergeCell ref="AO218:AS218"/>
    <mergeCell ref="AT218:AT222"/>
    <mergeCell ref="AG219:AG222"/>
    <mergeCell ref="AH219:AH222"/>
    <mergeCell ref="AP219:AP222"/>
    <mergeCell ref="AQ219:AQ222"/>
    <mergeCell ref="AS249:AU249"/>
    <mergeCell ref="C253:AJ253"/>
    <mergeCell ref="AK253:AT253"/>
    <mergeCell ref="F254:F256"/>
    <mergeCell ref="G254:G256"/>
    <mergeCell ref="I254:K254"/>
    <mergeCell ref="L254:L256"/>
    <mergeCell ref="M254:O256"/>
    <mergeCell ref="P254:Q256"/>
    <mergeCell ref="R254:U254"/>
    <mergeCell ref="V254:X256"/>
    <mergeCell ref="Y254:Z256"/>
    <mergeCell ref="AB254:AB256"/>
    <mergeCell ref="AD254:AD256"/>
    <mergeCell ref="AE254:AE256"/>
    <mergeCell ref="AF254:AJ254"/>
    <mergeCell ref="AS284:AU284"/>
    <mergeCell ref="AK254:AK258"/>
    <mergeCell ref="AO254:AS254"/>
    <mergeCell ref="AT254:AT258"/>
    <mergeCell ref="AG255:AG258"/>
    <mergeCell ref="AH255:AH258"/>
    <mergeCell ref="AP255:AP258"/>
    <mergeCell ref="AQ255:AQ258"/>
    <mergeCell ref="C288:AJ288"/>
    <mergeCell ref="AK288:AT288"/>
    <mergeCell ref="C286:AU286"/>
    <mergeCell ref="C285:AT285"/>
    <mergeCell ref="F289:F291"/>
    <mergeCell ref="G289:G291"/>
    <mergeCell ref="I289:K289"/>
    <mergeCell ref="L289:L291"/>
    <mergeCell ref="M289:O291"/>
    <mergeCell ref="P289:Q291"/>
    <mergeCell ref="R289:U289"/>
    <mergeCell ref="V289:X291"/>
    <mergeCell ref="Y289:Z291"/>
    <mergeCell ref="AB289:AB291"/>
    <mergeCell ref="AD289:AD291"/>
    <mergeCell ref="AE289:AE291"/>
    <mergeCell ref="AF289:AJ289"/>
    <mergeCell ref="AS319:AU319"/>
    <mergeCell ref="AK289:AK293"/>
    <mergeCell ref="AO289:AS289"/>
    <mergeCell ref="AT289:AT293"/>
    <mergeCell ref="AG290:AG293"/>
    <mergeCell ref="AH290:AH293"/>
    <mergeCell ref="AP290:AP293"/>
    <mergeCell ref="AQ290:AQ293"/>
    <mergeCell ref="C323:AJ323"/>
    <mergeCell ref="AK323:AT323"/>
    <mergeCell ref="F324:F326"/>
    <mergeCell ref="G324:G326"/>
    <mergeCell ref="I324:K324"/>
    <mergeCell ref="L324:L326"/>
    <mergeCell ref="M324:O326"/>
    <mergeCell ref="P324:Q326"/>
    <mergeCell ref="R324:U324"/>
    <mergeCell ref="V324:X326"/>
    <mergeCell ref="Y324:Z326"/>
    <mergeCell ref="AB324:AB326"/>
    <mergeCell ref="AD324:AD326"/>
    <mergeCell ref="AE324:AE326"/>
    <mergeCell ref="AF324:AJ324"/>
    <mergeCell ref="AS354:AU354"/>
    <mergeCell ref="AK324:AK328"/>
    <mergeCell ref="AO324:AS324"/>
    <mergeCell ref="AT324:AT328"/>
    <mergeCell ref="AG325:AG328"/>
    <mergeCell ref="AH325:AH328"/>
    <mergeCell ref="AP325:AP328"/>
    <mergeCell ref="AQ325:AQ328"/>
    <mergeCell ref="C358:AJ358"/>
    <mergeCell ref="AK358:AT358"/>
    <mergeCell ref="F359:F361"/>
    <mergeCell ref="G359:G361"/>
    <mergeCell ref="I359:K359"/>
    <mergeCell ref="L359:L361"/>
    <mergeCell ref="M359:O361"/>
    <mergeCell ref="P359:Q361"/>
    <mergeCell ref="R359:U359"/>
    <mergeCell ref="V359:X361"/>
    <mergeCell ref="Y359:Z361"/>
    <mergeCell ref="AB359:AB361"/>
    <mergeCell ref="AD359:AD361"/>
    <mergeCell ref="AE359:AE361"/>
    <mergeCell ref="AF359:AJ359"/>
    <mergeCell ref="AS389:AU389"/>
    <mergeCell ref="AK359:AK363"/>
    <mergeCell ref="AO359:AS359"/>
    <mergeCell ref="AT359:AT363"/>
    <mergeCell ref="AG360:AG363"/>
    <mergeCell ref="AH360:AH363"/>
    <mergeCell ref="AP360:AP363"/>
    <mergeCell ref="AQ360:AQ363"/>
    <mergeCell ref="AO5:AS5"/>
    <mergeCell ref="AT5:AT9"/>
    <mergeCell ref="I6:I9"/>
    <mergeCell ref="AH467:AH470"/>
    <mergeCell ref="AP467:AP470"/>
    <mergeCell ref="AQ467:AQ470"/>
    <mergeCell ref="C393:AJ393"/>
    <mergeCell ref="AK393:AT393"/>
    <mergeCell ref="F394:F396"/>
    <mergeCell ref="G394:G396"/>
    <mergeCell ref="I394:K394"/>
    <mergeCell ref="L394:L396"/>
    <mergeCell ref="M394:O396"/>
    <mergeCell ref="P394:Q396"/>
    <mergeCell ref="R394:U394"/>
    <mergeCell ref="V394:X396"/>
    <mergeCell ref="Y394:Z396"/>
    <mergeCell ref="AB394:AB396"/>
    <mergeCell ref="AD394:AD396"/>
    <mergeCell ref="AE394:AE396"/>
    <mergeCell ref="AF394:AJ394"/>
    <mergeCell ref="AS425:AU425"/>
    <mergeCell ref="AK394:AK398"/>
    <mergeCell ref="AO394:AS394"/>
    <mergeCell ref="G466:G468"/>
    <mergeCell ref="I466:K466"/>
    <mergeCell ref="AO430:AS430"/>
    <mergeCell ref="AT430:AT434"/>
    <mergeCell ref="AG431:AG434"/>
    <mergeCell ref="AP395:AP398"/>
    <mergeCell ref="AQ395:AQ398"/>
    <mergeCell ref="M404:O404"/>
    <mergeCell ref="V404:X404"/>
    <mergeCell ref="M401:O401"/>
    <mergeCell ref="V401:X401"/>
    <mergeCell ref="AT394:AT398"/>
    <mergeCell ref="AG395:AG398"/>
    <mergeCell ref="AH395:AH398"/>
    <mergeCell ref="AK429:AT429"/>
    <mergeCell ref="F430:F432"/>
    <mergeCell ref="G430:G432"/>
    <mergeCell ref="I430:K430"/>
    <mergeCell ref="L430:L432"/>
    <mergeCell ref="M430:O432"/>
    <mergeCell ref="P430:Q432"/>
    <mergeCell ref="R430:U430"/>
    <mergeCell ref="V430:X432"/>
    <mergeCell ref="Y430:Z432"/>
    <mergeCell ref="AB430:AB432"/>
    <mergeCell ref="AD430:AD432"/>
    <mergeCell ref="AE430:AE432"/>
    <mergeCell ref="AF430:AJ430"/>
    <mergeCell ref="AK430:AK434"/>
    <mergeCell ref="C429:AJ429"/>
    <mergeCell ref="C2:AU2"/>
    <mergeCell ref="C3:AU3"/>
    <mergeCell ref="C4:AJ4"/>
    <mergeCell ref="AK4:AT4"/>
    <mergeCell ref="F5:F7"/>
    <mergeCell ref="G5:G7"/>
    <mergeCell ref="I5:K5"/>
    <mergeCell ref="L5:L7"/>
    <mergeCell ref="M5:O7"/>
    <mergeCell ref="P5:Q7"/>
    <mergeCell ref="R5:U5"/>
    <mergeCell ref="V5:X7"/>
    <mergeCell ref="Y5:Z7"/>
    <mergeCell ref="AB5:AB7"/>
    <mergeCell ref="AD5:AD7"/>
    <mergeCell ref="AE5:AE7"/>
    <mergeCell ref="AF5:AJ5"/>
    <mergeCell ref="AK5:AK9"/>
    <mergeCell ref="J6:J9"/>
    <mergeCell ref="K6:K9"/>
    <mergeCell ref="AG6:AG9"/>
    <mergeCell ref="AH6:AH9"/>
    <mergeCell ref="AP6:AP9"/>
    <mergeCell ref="AQ6:AQ9"/>
    <mergeCell ref="AH431:AH434"/>
    <mergeCell ref="AP431:AP434"/>
    <mergeCell ref="AK465:AT465"/>
    <mergeCell ref="AD466:AD468"/>
    <mergeCell ref="AE466:AE468"/>
    <mergeCell ref="AF466:AJ466"/>
    <mergeCell ref="AK466:AK470"/>
    <mergeCell ref="C465:AJ465"/>
    <mergeCell ref="AS461:AU461"/>
    <mergeCell ref="C462:AT462"/>
    <mergeCell ref="C463:AU463"/>
    <mergeCell ref="C464:AU464"/>
    <mergeCell ref="L466:L468"/>
    <mergeCell ref="M466:O468"/>
    <mergeCell ref="P466:Q468"/>
    <mergeCell ref="AO466:AS466"/>
    <mergeCell ref="AT466:AT470"/>
    <mergeCell ref="AG467:AG470"/>
    <mergeCell ref="R466:U466"/>
    <mergeCell ref="V466:X468"/>
    <mergeCell ref="Y466:Z468"/>
    <mergeCell ref="AB466:AB468"/>
    <mergeCell ref="AQ431:AQ434"/>
    <mergeCell ref="F466:F468"/>
  </mergeCells>
  <pageMargins left="0.70866141732283472" right="0" top="0.78740157480314965" bottom="0" header="0.31496062992125984" footer="0.31496062992125984"/>
  <pageSetup paperSize="9" scale="65" orientation="landscape" horizontalDpi="120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9"/>
  <sheetViews>
    <sheetView topLeftCell="A697" zoomScale="80" zoomScaleNormal="80" workbookViewId="0">
      <selection activeCell="D6" sqref="D6:D9"/>
    </sheetView>
  </sheetViews>
  <sheetFormatPr defaultColWidth="9.125" defaultRowHeight="21.75" x14ac:dyDescent="0.5"/>
  <cols>
    <col min="1" max="1" width="4.75" style="109" customWidth="1"/>
    <col min="2" max="2" width="7.75" style="109" customWidth="1"/>
    <col min="3" max="3" width="10" style="109" bestFit="1" customWidth="1"/>
    <col min="4" max="4" width="8" style="109" bestFit="1" customWidth="1"/>
    <col min="5" max="5" width="10.125" style="109" bestFit="1" customWidth="1"/>
    <col min="6" max="6" width="10.125" style="109" customWidth="1"/>
    <col min="7" max="7" width="4.375" style="109" customWidth="1"/>
    <col min="8" max="8" width="5.625" style="109" customWidth="1"/>
    <col min="9" max="9" width="5.625" style="109" bestFit="1" customWidth="1"/>
    <col min="10" max="10" width="7.25" style="109" customWidth="1"/>
    <col min="11" max="13" width="6.25" style="109" customWidth="1"/>
    <col min="14" max="14" width="6.125" style="109" customWidth="1"/>
    <col min="15" max="15" width="4.75" style="109" customWidth="1"/>
    <col min="16" max="16" width="9.625" style="109" customWidth="1"/>
    <col min="17" max="17" width="10.875" style="109" customWidth="1"/>
    <col min="18" max="18" width="13.875" style="109" customWidth="1"/>
    <col min="19" max="19" width="7.75" style="109" customWidth="1"/>
    <col min="20" max="21" width="7.625" style="109" customWidth="1"/>
    <col min="22" max="22" width="7.75" style="109" customWidth="1"/>
    <col min="23" max="23" width="9.125" style="109" customWidth="1"/>
    <col min="24" max="24" width="19.75" style="109" customWidth="1"/>
    <col min="25" max="16384" width="9.125" style="109"/>
  </cols>
  <sheetData>
    <row r="1" spans="1:30" ht="27.75" x14ac:dyDescent="0.65">
      <c r="A1" s="304" t="s">
        <v>1299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30" ht="27.75" x14ac:dyDescent="0.65">
      <c r="A2" s="305" t="s">
        <v>1102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</row>
    <row r="3" spans="1:30" ht="27.75" x14ac:dyDescent="0.65">
      <c r="A3" s="304" t="s">
        <v>1069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</row>
    <row r="4" spans="1:30" ht="27.75" x14ac:dyDescent="0.65">
      <c r="A4" s="304" t="s">
        <v>1070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</row>
    <row r="5" spans="1:30" x14ac:dyDescent="0.5">
      <c r="A5" s="271" t="s">
        <v>1089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3"/>
      <c r="O5" s="271" t="s">
        <v>1101</v>
      </c>
      <c r="P5" s="272"/>
      <c r="Q5" s="272"/>
      <c r="R5" s="272"/>
      <c r="S5" s="272"/>
      <c r="T5" s="272"/>
      <c r="U5" s="272"/>
      <c r="V5" s="272"/>
      <c r="W5" s="272"/>
      <c r="X5" s="273"/>
      <c r="Y5" s="117"/>
      <c r="Z5" s="117"/>
      <c r="AA5" s="117"/>
      <c r="AB5" s="117"/>
      <c r="AC5" s="117"/>
      <c r="AD5" s="117"/>
    </row>
    <row r="6" spans="1:30" x14ac:dyDescent="0.5">
      <c r="A6" s="306" t="s">
        <v>1071</v>
      </c>
      <c r="B6" s="92"/>
      <c r="C6" s="96"/>
      <c r="D6" s="277" t="s">
        <v>0</v>
      </c>
      <c r="E6" s="289" t="s">
        <v>1</v>
      </c>
      <c r="F6" s="86"/>
      <c r="G6" s="291" t="s">
        <v>18</v>
      </c>
      <c r="H6" s="292"/>
      <c r="I6" s="293"/>
      <c r="J6" s="265" t="s">
        <v>1088</v>
      </c>
      <c r="K6" s="266"/>
      <c r="L6" s="266"/>
      <c r="M6" s="266"/>
      <c r="N6" s="267"/>
      <c r="O6" s="268" t="s">
        <v>1071</v>
      </c>
      <c r="P6" s="92"/>
      <c r="Q6" s="92"/>
      <c r="R6" s="104"/>
      <c r="S6" s="308" t="s">
        <v>1088</v>
      </c>
      <c r="T6" s="309"/>
      <c r="U6" s="309"/>
      <c r="V6" s="309"/>
      <c r="W6" s="310"/>
      <c r="X6" s="261" t="s">
        <v>1100</v>
      </c>
      <c r="Y6" s="311"/>
      <c r="Z6" s="312"/>
      <c r="AA6" s="312"/>
      <c r="AB6" s="312"/>
      <c r="AC6" s="312"/>
      <c r="AD6" s="312"/>
    </row>
    <row r="7" spans="1:30" x14ac:dyDescent="0.5">
      <c r="A7" s="307"/>
      <c r="B7" s="93" t="s">
        <v>1072</v>
      </c>
      <c r="C7" s="97" t="s">
        <v>1073</v>
      </c>
      <c r="D7" s="278"/>
      <c r="E7" s="290"/>
      <c r="F7" s="87" t="s">
        <v>1075</v>
      </c>
      <c r="G7" s="285" t="s">
        <v>19</v>
      </c>
      <c r="H7" s="277" t="s">
        <v>20</v>
      </c>
      <c r="I7" s="277" t="s">
        <v>21</v>
      </c>
      <c r="J7" s="83"/>
      <c r="K7" s="261" t="s">
        <v>1079</v>
      </c>
      <c r="L7" s="261" t="s">
        <v>1080</v>
      </c>
      <c r="M7" s="89"/>
      <c r="N7" s="83" t="s">
        <v>1086</v>
      </c>
      <c r="O7" s="269"/>
      <c r="P7" s="93"/>
      <c r="Q7" s="93" t="s">
        <v>1072</v>
      </c>
      <c r="R7" s="26" t="s">
        <v>1094</v>
      </c>
      <c r="S7" s="83"/>
      <c r="T7" s="281" t="s">
        <v>1079</v>
      </c>
      <c r="U7" s="261" t="s">
        <v>1080</v>
      </c>
      <c r="V7" s="89"/>
      <c r="W7" s="83" t="s">
        <v>1097</v>
      </c>
      <c r="X7" s="262"/>
      <c r="Y7" s="44"/>
    </row>
    <row r="8" spans="1:30" x14ac:dyDescent="0.5">
      <c r="A8" s="307"/>
      <c r="B8" s="93" t="s">
        <v>22</v>
      </c>
      <c r="C8" s="97" t="s">
        <v>1074</v>
      </c>
      <c r="D8" s="278"/>
      <c r="E8" s="290"/>
      <c r="F8" s="24" t="s">
        <v>1076</v>
      </c>
      <c r="G8" s="287"/>
      <c r="H8" s="278"/>
      <c r="I8" s="278"/>
      <c r="J8" s="84" t="s">
        <v>1078</v>
      </c>
      <c r="K8" s="262"/>
      <c r="L8" s="262"/>
      <c r="M8" s="89" t="s">
        <v>1081</v>
      </c>
      <c r="N8" s="84" t="s">
        <v>1085</v>
      </c>
      <c r="O8" s="269"/>
      <c r="P8" s="93" t="s">
        <v>1090</v>
      </c>
      <c r="Q8" s="93" t="s">
        <v>1091</v>
      </c>
      <c r="R8" s="26" t="s">
        <v>1095</v>
      </c>
      <c r="S8" s="84" t="s">
        <v>1078</v>
      </c>
      <c r="T8" s="284"/>
      <c r="U8" s="262"/>
      <c r="V8" s="89" t="s">
        <v>1081</v>
      </c>
      <c r="W8" s="84" t="s">
        <v>1098</v>
      </c>
      <c r="X8" s="262"/>
      <c r="Y8" s="44"/>
    </row>
    <row r="9" spans="1:30" x14ac:dyDescent="0.5">
      <c r="A9" s="307"/>
      <c r="B9" s="93"/>
      <c r="C9" s="97" t="s">
        <v>861</v>
      </c>
      <c r="D9" s="278"/>
      <c r="E9" s="290"/>
      <c r="F9" s="87" t="s">
        <v>1077</v>
      </c>
      <c r="G9" s="287"/>
      <c r="H9" s="278"/>
      <c r="I9" s="278"/>
      <c r="J9" s="84" t="s">
        <v>1082</v>
      </c>
      <c r="K9" s="262"/>
      <c r="L9" s="262"/>
      <c r="M9" s="89" t="s">
        <v>1084</v>
      </c>
      <c r="N9" s="84" t="s">
        <v>1087</v>
      </c>
      <c r="O9" s="269"/>
      <c r="P9" s="93"/>
      <c r="Q9" s="93" t="s">
        <v>1092</v>
      </c>
      <c r="R9" s="26" t="s">
        <v>1096</v>
      </c>
      <c r="S9" s="84" t="s">
        <v>1082</v>
      </c>
      <c r="T9" s="284"/>
      <c r="U9" s="262"/>
      <c r="V9" s="89" t="s">
        <v>1084</v>
      </c>
      <c r="W9" s="84" t="s">
        <v>1091</v>
      </c>
      <c r="X9" s="262"/>
      <c r="Y9" s="44"/>
    </row>
    <row r="10" spans="1:30" x14ac:dyDescent="0.5">
      <c r="A10" s="28"/>
      <c r="B10" s="94"/>
      <c r="C10" s="22"/>
      <c r="D10" s="29"/>
      <c r="E10" s="22"/>
      <c r="F10" s="29"/>
      <c r="G10" s="103"/>
      <c r="H10" s="29"/>
      <c r="I10" s="29"/>
      <c r="J10" s="85" t="s">
        <v>1083</v>
      </c>
      <c r="K10" s="263"/>
      <c r="L10" s="263"/>
      <c r="M10" s="30" t="s">
        <v>1085</v>
      </c>
      <c r="N10" s="85" t="s">
        <v>1072</v>
      </c>
      <c r="O10" s="270"/>
      <c r="P10" s="94"/>
      <c r="Q10" s="94" t="s">
        <v>1093</v>
      </c>
      <c r="R10" s="65"/>
      <c r="S10" s="85" t="s">
        <v>1083</v>
      </c>
      <c r="T10" s="296"/>
      <c r="U10" s="263"/>
      <c r="V10" s="30" t="s">
        <v>1085</v>
      </c>
      <c r="W10" s="85" t="s">
        <v>1099</v>
      </c>
      <c r="X10" s="263"/>
      <c r="Y10" s="44"/>
    </row>
    <row r="11" spans="1:30" x14ac:dyDescent="0.5">
      <c r="A11" s="213" t="s">
        <v>1455</v>
      </c>
      <c r="B11" s="33" t="s">
        <v>13</v>
      </c>
      <c r="C11" s="32">
        <v>53906</v>
      </c>
      <c r="D11" s="32">
        <v>334</v>
      </c>
      <c r="E11" s="32">
        <v>1245</v>
      </c>
      <c r="F11" s="32"/>
      <c r="G11" s="32">
        <v>1</v>
      </c>
      <c r="H11" s="32">
        <v>2</v>
      </c>
      <c r="I11" s="32">
        <v>92</v>
      </c>
      <c r="J11" s="118">
        <f>SUM(G11*400+H11*100+I11)</f>
        <v>692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42" t="s">
        <v>565</v>
      </c>
      <c r="Y11" s="44"/>
    </row>
    <row r="12" spans="1:30" x14ac:dyDescent="0.5">
      <c r="A12" s="213" t="s">
        <v>1456</v>
      </c>
      <c r="B12" s="33" t="s">
        <v>13</v>
      </c>
      <c r="C12" s="32">
        <v>54214</v>
      </c>
      <c r="D12" s="32">
        <v>375</v>
      </c>
      <c r="E12" s="32">
        <v>1256</v>
      </c>
      <c r="F12" s="32"/>
      <c r="G12" s="32">
        <v>2</v>
      </c>
      <c r="H12" s="32">
        <v>3</v>
      </c>
      <c r="I12" s="32">
        <v>59</v>
      </c>
      <c r="J12" s="118">
        <f>SUM(G12*400+H12*100+I12)</f>
        <v>1159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42" t="s">
        <v>565</v>
      </c>
      <c r="Y12" s="44"/>
    </row>
    <row r="13" spans="1:30" x14ac:dyDescent="0.5">
      <c r="A13" s="213" t="s">
        <v>1457</v>
      </c>
      <c r="B13" s="33" t="s">
        <v>13</v>
      </c>
      <c r="C13" s="32">
        <v>54215</v>
      </c>
      <c r="D13" s="32">
        <v>376</v>
      </c>
      <c r="E13" s="32">
        <v>1247</v>
      </c>
      <c r="F13" s="32">
        <v>13</v>
      </c>
      <c r="G13" s="32" t="s">
        <v>25</v>
      </c>
      <c r="H13" s="32">
        <v>3</v>
      </c>
      <c r="I13" s="32">
        <v>46</v>
      </c>
      <c r="J13" s="118">
        <f>SUM(H13*100+I13)</f>
        <v>346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42" t="s">
        <v>565</v>
      </c>
      <c r="Y13" s="44"/>
    </row>
    <row r="14" spans="1:30" x14ac:dyDescent="0.5">
      <c r="A14" s="213" t="s">
        <v>1458</v>
      </c>
      <c r="B14" s="33" t="s">
        <v>13</v>
      </c>
      <c r="C14" s="32">
        <v>992</v>
      </c>
      <c r="D14" s="32">
        <v>719</v>
      </c>
      <c r="E14" s="32">
        <v>4364</v>
      </c>
      <c r="F14" s="32">
        <v>9</v>
      </c>
      <c r="G14" s="32">
        <v>1</v>
      </c>
      <c r="H14" s="32">
        <v>2</v>
      </c>
      <c r="I14" s="32">
        <v>98</v>
      </c>
      <c r="J14" s="118">
        <f>SUM(G14*400+H14*100+I14)</f>
        <v>698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42" t="s">
        <v>565</v>
      </c>
      <c r="Y14" s="44"/>
    </row>
    <row r="15" spans="1:30" x14ac:dyDescent="0.5">
      <c r="A15" s="213" t="s">
        <v>1459</v>
      </c>
      <c r="B15" s="33" t="s">
        <v>13</v>
      </c>
      <c r="C15" s="32">
        <v>54216</v>
      </c>
      <c r="D15" s="32">
        <v>377</v>
      </c>
      <c r="E15" s="32">
        <v>3834</v>
      </c>
      <c r="F15" s="32">
        <v>9</v>
      </c>
      <c r="G15" s="32">
        <v>5</v>
      </c>
      <c r="H15" s="32" t="s">
        <v>25</v>
      </c>
      <c r="I15" s="32" t="s">
        <v>25</v>
      </c>
      <c r="J15" s="118">
        <f>SUM(G15*400)</f>
        <v>2000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42" t="s">
        <v>565</v>
      </c>
      <c r="Y15" s="44"/>
    </row>
    <row r="16" spans="1:30" x14ac:dyDescent="0.5">
      <c r="A16" s="213" t="s">
        <v>1460</v>
      </c>
      <c r="B16" s="33" t="s">
        <v>13</v>
      </c>
      <c r="C16" s="32">
        <v>10682</v>
      </c>
      <c r="D16" s="32">
        <v>161</v>
      </c>
      <c r="E16" s="32">
        <v>8660</v>
      </c>
      <c r="F16" s="32">
        <v>9</v>
      </c>
      <c r="G16" s="32">
        <v>1</v>
      </c>
      <c r="H16" s="32">
        <v>3</v>
      </c>
      <c r="I16" s="32">
        <v>25</v>
      </c>
      <c r="J16" s="118">
        <f>SUM(G16*400+H16*100+I16)</f>
        <v>725</v>
      </c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42" t="s">
        <v>565</v>
      </c>
      <c r="Y16" s="44"/>
    </row>
    <row r="17" spans="1:44" s="119" customFormat="1" ht="28.5" customHeight="1" x14ac:dyDescent="0.5">
      <c r="A17" s="213" t="s">
        <v>1461</v>
      </c>
      <c r="B17" s="33" t="s">
        <v>13</v>
      </c>
      <c r="C17" s="32">
        <v>52162</v>
      </c>
      <c r="D17" s="32">
        <v>378</v>
      </c>
      <c r="E17" s="32">
        <v>1074</v>
      </c>
      <c r="F17" s="32">
        <v>13</v>
      </c>
      <c r="G17" s="32">
        <v>3</v>
      </c>
      <c r="H17" s="32">
        <v>3</v>
      </c>
      <c r="I17" s="32">
        <v>22</v>
      </c>
      <c r="J17" s="118">
        <f>SUM(G17*400+H17*100+I17)</f>
        <v>1522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42" t="s">
        <v>565</v>
      </c>
      <c r="Y17" s="44"/>
      <c r="Z17" s="115"/>
      <c r="AA17" s="115"/>
      <c r="AB17" s="115"/>
    </row>
    <row r="18" spans="1:44" ht="22.5" customHeight="1" x14ac:dyDescent="0.5">
      <c r="A18" s="213" t="s">
        <v>1462</v>
      </c>
      <c r="B18" s="33" t="s">
        <v>13</v>
      </c>
      <c r="C18" s="32">
        <v>5809</v>
      </c>
      <c r="D18" s="32">
        <v>49</v>
      </c>
      <c r="E18" s="32">
        <v>5943</v>
      </c>
      <c r="F18" s="32">
        <v>5</v>
      </c>
      <c r="G18" s="32">
        <v>2</v>
      </c>
      <c r="H18" s="32">
        <v>2</v>
      </c>
      <c r="I18" s="32" t="s">
        <v>25</v>
      </c>
      <c r="J18" s="118">
        <f>SUM(G18*400+H18*100)</f>
        <v>1000</v>
      </c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42" t="s">
        <v>565</v>
      </c>
      <c r="Y18" s="44"/>
      <c r="Z18" s="116"/>
      <c r="AA18" s="116"/>
      <c r="AB18" s="116"/>
    </row>
    <row r="19" spans="1:44" s="44" customFormat="1" x14ac:dyDescent="0.5">
      <c r="A19" s="213" t="s">
        <v>1463</v>
      </c>
      <c r="B19" s="33" t="s">
        <v>13</v>
      </c>
      <c r="C19" s="32">
        <v>54217</v>
      </c>
      <c r="D19" s="32">
        <v>379</v>
      </c>
      <c r="E19" s="32">
        <v>1248</v>
      </c>
      <c r="F19" s="32">
        <v>5</v>
      </c>
      <c r="G19" s="32">
        <v>1</v>
      </c>
      <c r="H19" s="32">
        <v>1</v>
      </c>
      <c r="I19" s="32">
        <v>61</v>
      </c>
      <c r="J19" s="118">
        <f>SUM(G19*400+H19*100+I19)</f>
        <v>561</v>
      </c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42" t="s">
        <v>565</v>
      </c>
    </row>
    <row r="20" spans="1:44" s="44" customFormat="1" x14ac:dyDescent="0.5">
      <c r="A20" s="213" t="s">
        <v>1464</v>
      </c>
      <c r="B20" s="33" t="s">
        <v>13</v>
      </c>
      <c r="C20" s="32">
        <v>58467</v>
      </c>
      <c r="D20" s="32">
        <v>380</v>
      </c>
      <c r="E20" s="32">
        <v>3814</v>
      </c>
      <c r="F20" s="32">
        <v>5</v>
      </c>
      <c r="G20" s="32">
        <v>3</v>
      </c>
      <c r="H20" s="32">
        <v>3</v>
      </c>
      <c r="I20" s="32">
        <v>67</v>
      </c>
      <c r="J20" s="118">
        <f>SUM(G20*400+H20*100+I20)</f>
        <v>1567</v>
      </c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42" t="s">
        <v>565</v>
      </c>
    </row>
    <row r="21" spans="1:44" s="44" customFormat="1" x14ac:dyDescent="0.5">
      <c r="A21" s="213" t="s">
        <v>1465</v>
      </c>
      <c r="B21" s="33" t="s">
        <v>13</v>
      </c>
      <c r="C21" s="32">
        <v>52163</v>
      </c>
      <c r="D21" s="32">
        <v>381</v>
      </c>
      <c r="E21" s="32">
        <v>1075</v>
      </c>
      <c r="F21" s="32">
        <v>5</v>
      </c>
      <c r="G21" s="32">
        <v>4</v>
      </c>
      <c r="H21" s="32">
        <v>3</v>
      </c>
      <c r="I21" s="32">
        <v>62</v>
      </c>
      <c r="J21" s="118">
        <f>SUM(G21*400+H21*100+I21)</f>
        <v>1962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42" t="s">
        <v>565</v>
      </c>
    </row>
    <row r="22" spans="1:44" s="44" customFormat="1" x14ac:dyDescent="0.5">
      <c r="A22" s="213" t="s">
        <v>1466</v>
      </c>
      <c r="B22" s="33" t="s">
        <v>13</v>
      </c>
      <c r="C22" s="32">
        <v>52164</v>
      </c>
      <c r="D22" s="32">
        <v>382</v>
      </c>
      <c r="E22" s="32">
        <v>3730</v>
      </c>
      <c r="F22" s="32">
        <v>5</v>
      </c>
      <c r="G22" s="32">
        <v>1</v>
      </c>
      <c r="H22" s="32">
        <v>1</v>
      </c>
      <c r="I22" s="32">
        <v>46.6</v>
      </c>
      <c r="J22" s="118">
        <f>SUM(G22*400+H22*100+I22)</f>
        <v>546.6</v>
      </c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42" t="s">
        <v>541</v>
      </c>
    </row>
    <row r="23" spans="1:44" s="44" customFormat="1" x14ac:dyDescent="0.5">
      <c r="A23" s="213" t="s">
        <v>1467</v>
      </c>
      <c r="B23" s="33" t="s">
        <v>13</v>
      </c>
      <c r="C23" s="32">
        <v>539</v>
      </c>
      <c r="D23" s="32">
        <v>709</v>
      </c>
      <c r="E23" s="32">
        <v>4243</v>
      </c>
      <c r="F23" s="32">
        <v>5</v>
      </c>
      <c r="G23" s="32">
        <v>1</v>
      </c>
      <c r="H23" s="32" t="s">
        <v>25</v>
      </c>
      <c r="I23" s="32" t="s">
        <v>25</v>
      </c>
      <c r="J23" s="118">
        <f>SUM(G23*400)</f>
        <v>400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42" t="s">
        <v>541</v>
      </c>
    </row>
    <row r="24" spans="1:44" s="44" customFormat="1" x14ac:dyDescent="0.5">
      <c r="A24" s="213" t="s">
        <v>1468</v>
      </c>
      <c r="B24" s="33" t="s">
        <v>13</v>
      </c>
      <c r="C24" s="32">
        <v>6219</v>
      </c>
      <c r="D24" s="32">
        <v>81</v>
      </c>
      <c r="E24" s="32">
        <v>6081</v>
      </c>
      <c r="F24" s="32"/>
      <c r="G24" s="32">
        <v>3</v>
      </c>
      <c r="H24" s="32" t="s">
        <v>25</v>
      </c>
      <c r="I24" s="32" t="s">
        <v>25</v>
      </c>
      <c r="J24" s="118">
        <f>SUM(G24*400)</f>
        <v>1200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42" t="s">
        <v>891</v>
      </c>
      <c r="AH24" s="44" t="e">
        <f>-H15</f>
        <v>#VALUE!</v>
      </c>
    </row>
    <row r="25" spans="1:44" s="44" customFormat="1" x14ac:dyDescent="0.5">
      <c r="A25" s="213" t="s">
        <v>1469</v>
      </c>
      <c r="B25" s="33" t="s">
        <v>13</v>
      </c>
      <c r="C25" s="32">
        <v>6218</v>
      </c>
      <c r="D25" s="32">
        <v>81</v>
      </c>
      <c r="E25" s="32">
        <v>6080</v>
      </c>
      <c r="F25" s="32"/>
      <c r="G25" s="32">
        <v>1</v>
      </c>
      <c r="H25" s="32" t="s">
        <v>25</v>
      </c>
      <c r="I25" s="32">
        <v>51</v>
      </c>
      <c r="J25" s="118">
        <f>SUM(G25*400+I25)</f>
        <v>451</v>
      </c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42" t="s">
        <v>542</v>
      </c>
    </row>
    <row r="26" spans="1:44" s="44" customFormat="1" x14ac:dyDescent="0.5">
      <c r="A26" s="213" t="s">
        <v>1470</v>
      </c>
      <c r="B26" s="33" t="s">
        <v>13</v>
      </c>
      <c r="C26" s="32">
        <v>6217</v>
      </c>
      <c r="D26" s="32">
        <v>80</v>
      </c>
      <c r="E26" s="32">
        <v>6019</v>
      </c>
      <c r="F26" s="32">
        <v>5</v>
      </c>
      <c r="G26" s="32">
        <v>1</v>
      </c>
      <c r="H26" s="32" t="s">
        <v>25</v>
      </c>
      <c r="I26" s="32">
        <v>31</v>
      </c>
      <c r="J26" s="118">
        <f>SUM(G26*400+I26)</f>
        <v>431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42" t="s">
        <v>197</v>
      </c>
    </row>
    <row r="27" spans="1:44" s="44" customFormat="1" x14ac:dyDescent="0.5">
      <c r="A27" s="213" t="s">
        <v>1471</v>
      </c>
      <c r="B27" s="33" t="s">
        <v>13</v>
      </c>
      <c r="C27" s="32">
        <v>6216</v>
      </c>
      <c r="D27" s="32">
        <v>79</v>
      </c>
      <c r="E27" s="32">
        <v>6078</v>
      </c>
      <c r="F27" s="32">
        <v>5</v>
      </c>
      <c r="G27" s="32">
        <v>1</v>
      </c>
      <c r="H27" s="32" t="s">
        <v>25</v>
      </c>
      <c r="I27" s="32">
        <v>6</v>
      </c>
      <c r="J27" s="118">
        <f>SUM(G27*400+I27)</f>
        <v>406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42" t="s">
        <v>533</v>
      </c>
    </row>
    <row r="28" spans="1:44" s="44" customFormat="1" x14ac:dyDescent="0.5">
      <c r="A28" s="213" t="s">
        <v>1472</v>
      </c>
      <c r="B28" s="71" t="s">
        <v>13</v>
      </c>
      <c r="C28" s="45">
        <v>6215</v>
      </c>
      <c r="D28" s="45">
        <v>78</v>
      </c>
      <c r="E28" s="45">
        <v>6077</v>
      </c>
      <c r="F28" s="45">
        <v>5</v>
      </c>
      <c r="G28" s="45">
        <v>1</v>
      </c>
      <c r="H28" s="45" t="s">
        <v>25</v>
      </c>
      <c r="I28" s="45">
        <v>4</v>
      </c>
      <c r="J28" s="120">
        <f>SUM(G28*400+I28)</f>
        <v>404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75" t="s">
        <v>533</v>
      </c>
    </row>
    <row r="29" spans="1:44" s="44" customFormat="1" x14ac:dyDescent="0.5">
      <c r="A29" s="213" t="s">
        <v>1473</v>
      </c>
      <c r="B29" s="71" t="s">
        <v>13</v>
      </c>
      <c r="C29" s="32">
        <v>38376</v>
      </c>
      <c r="D29" s="32">
        <v>1</v>
      </c>
      <c r="E29" s="32">
        <v>1438</v>
      </c>
      <c r="F29" s="32">
        <v>5</v>
      </c>
      <c r="G29" s="32">
        <v>1</v>
      </c>
      <c r="H29" s="32">
        <v>3</v>
      </c>
      <c r="I29" s="32">
        <v>9</v>
      </c>
      <c r="J29" s="118">
        <f>SUM(G29*400+H29*100+I29)</f>
        <v>709</v>
      </c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42" t="s">
        <v>32</v>
      </c>
    </row>
    <row r="30" spans="1:44" s="44" customFormat="1" x14ac:dyDescent="0.5">
      <c r="A30" s="213" t="s">
        <v>1474</v>
      </c>
      <c r="B30" s="71" t="s">
        <v>13</v>
      </c>
      <c r="C30" s="32">
        <v>38445</v>
      </c>
      <c r="D30" s="32">
        <v>4</v>
      </c>
      <c r="E30" s="32">
        <v>3956</v>
      </c>
      <c r="F30" s="32"/>
      <c r="G30" s="32" t="s">
        <v>25</v>
      </c>
      <c r="H30" s="32">
        <v>1</v>
      </c>
      <c r="I30" s="32">
        <v>89</v>
      </c>
      <c r="J30" s="118">
        <f>SUM(H30*100+I30)</f>
        <v>189</v>
      </c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42" t="s">
        <v>538</v>
      </c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</row>
    <row r="31" spans="1:44" s="44" customFormat="1" x14ac:dyDescent="0.5">
      <c r="A31" s="213" t="s">
        <v>1475</v>
      </c>
      <c r="B31" s="71" t="s">
        <v>13</v>
      </c>
      <c r="C31" s="59">
        <v>61917</v>
      </c>
      <c r="D31" s="59">
        <v>385</v>
      </c>
      <c r="E31" s="59">
        <v>3275</v>
      </c>
      <c r="F31" s="59">
        <v>5</v>
      </c>
      <c r="G31" s="59" t="s">
        <v>25</v>
      </c>
      <c r="H31" s="59" t="s">
        <v>25</v>
      </c>
      <c r="I31" s="59">
        <v>49</v>
      </c>
      <c r="J31" s="123">
        <f>SUM(I31)</f>
        <v>49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40" t="s">
        <v>731</v>
      </c>
    </row>
    <row r="32" spans="1:44" s="44" customFormat="1" x14ac:dyDescent="0.5">
      <c r="A32" s="213" t="s">
        <v>1476</v>
      </c>
      <c r="B32" s="33" t="s">
        <v>13</v>
      </c>
      <c r="C32" s="32">
        <v>38444</v>
      </c>
      <c r="D32" s="32">
        <v>2</v>
      </c>
      <c r="E32" s="32">
        <v>1439</v>
      </c>
      <c r="F32" s="32">
        <v>5</v>
      </c>
      <c r="G32" s="32" t="s">
        <v>25</v>
      </c>
      <c r="H32" s="32">
        <v>1</v>
      </c>
      <c r="I32" s="32">
        <v>31</v>
      </c>
      <c r="J32" s="118"/>
      <c r="K32" s="118"/>
      <c r="L32" s="118"/>
      <c r="M32" s="118"/>
      <c r="N32" s="118">
        <f>SUM(H32*100+I32)</f>
        <v>131</v>
      </c>
      <c r="O32" s="118"/>
      <c r="P32" s="118"/>
      <c r="Q32" s="118"/>
      <c r="R32" s="118"/>
      <c r="S32" s="118"/>
      <c r="T32" s="118"/>
      <c r="U32" s="118"/>
      <c r="V32" s="118"/>
      <c r="W32" s="118"/>
      <c r="X32" s="228" t="s">
        <v>96</v>
      </c>
    </row>
    <row r="33" spans="1:25" s="44" customFormat="1" x14ac:dyDescent="0.5">
      <c r="A33" s="213" t="s">
        <v>1477</v>
      </c>
      <c r="B33" s="33" t="s">
        <v>13</v>
      </c>
      <c r="C33" s="32">
        <v>38377</v>
      </c>
      <c r="D33" s="32">
        <v>3</v>
      </c>
      <c r="E33" s="32">
        <v>3958</v>
      </c>
      <c r="F33" s="32">
        <v>5</v>
      </c>
      <c r="G33" s="32" t="s">
        <v>25</v>
      </c>
      <c r="H33" s="32">
        <v>1</v>
      </c>
      <c r="I33" s="32">
        <v>86</v>
      </c>
      <c r="J33" s="118"/>
      <c r="K33" s="118">
        <f>SUM(H33*100+I33)</f>
        <v>186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228" t="s">
        <v>32</v>
      </c>
    </row>
    <row r="34" spans="1:25" s="44" customFormat="1" x14ac:dyDescent="0.5">
      <c r="A34" s="213" t="s">
        <v>1478</v>
      </c>
      <c r="B34" s="33" t="s">
        <v>13</v>
      </c>
      <c r="C34" s="32">
        <v>38378</v>
      </c>
      <c r="D34" s="32">
        <v>5</v>
      </c>
      <c r="E34" s="32">
        <v>1440</v>
      </c>
      <c r="F34" s="32">
        <v>5</v>
      </c>
      <c r="G34" s="32" t="s">
        <v>25</v>
      </c>
      <c r="H34" s="32">
        <v>1</v>
      </c>
      <c r="I34" s="32">
        <v>78</v>
      </c>
      <c r="J34" s="118"/>
      <c r="K34" s="118"/>
      <c r="L34" s="118">
        <f>SUM(H34*100+I34)</f>
        <v>178</v>
      </c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228" t="s">
        <v>150</v>
      </c>
    </row>
    <row r="35" spans="1:25" s="44" customFormat="1" x14ac:dyDescent="0.5">
      <c r="A35" s="213" t="s">
        <v>1479</v>
      </c>
      <c r="B35" s="71" t="s">
        <v>13</v>
      </c>
      <c r="C35" s="45">
        <v>56732</v>
      </c>
      <c r="D35" s="45">
        <v>396</v>
      </c>
      <c r="E35" s="45">
        <v>1081</v>
      </c>
      <c r="F35" s="45"/>
      <c r="G35" s="45">
        <v>1</v>
      </c>
      <c r="H35" s="45" t="s">
        <v>25</v>
      </c>
      <c r="I35" s="45">
        <v>75</v>
      </c>
      <c r="J35" s="217">
        <f>SUM(G35*400+I35)</f>
        <v>475</v>
      </c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75" t="s">
        <v>533</v>
      </c>
    </row>
    <row r="36" spans="1:25" s="44" customFormat="1" x14ac:dyDescent="0.5">
      <c r="A36" s="67"/>
      <c r="B36" s="67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33"/>
    </row>
    <row r="37" spans="1:25" s="44" customFormat="1" ht="27.75" x14ac:dyDescent="0.65">
      <c r="A37" s="304" t="s">
        <v>1300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</row>
    <row r="38" spans="1:25" s="44" customFormat="1" ht="27.75" x14ac:dyDescent="0.65">
      <c r="A38" s="305" t="s">
        <v>1102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</row>
    <row r="39" spans="1:25" s="44" customFormat="1" ht="27.75" x14ac:dyDescent="0.65">
      <c r="A39" s="304" t="s">
        <v>1069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</row>
    <row r="40" spans="1:25" s="44" customFormat="1" ht="27.75" x14ac:dyDescent="0.65">
      <c r="A40" s="304" t="s">
        <v>1070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</row>
    <row r="41" spans="1:25" s="44" customFormat="1" x14ac:dyDescent="0.5">
      <c r="A41" s="271" t="s">
        <v>1089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3"/>
      <c r="O41" s="271" t="s">
        <v>1101</v>
      </c>
      <c r="P41" s="272"/>
      <c r="Q41" s="272"/>
      <c r="R41" s="272"/>
      <c r="S41" s="272"/>
      <c r="T41" s="272"/>
      <c r="U41" s="272"/>
      <c r="V41" s="272"/>
      <c r="W41" s="272"/>
      <c r="X41" s="273"/>
    </row>
    <row r="42" spans="1:25" s="44" customFormat="1" x14ac:dyDescent="0.5">
      <c r="A42" s="306" t="s">
        <v>1071</v>
      </c>
      <c r="B42" s="92"/>
      <c r="C42" s="96"/>
      <c r="D42" s="277" t="s">
        <v>0</v>
      </c>
      <c r="E42" s="289" t="s">
        <v>1</v>
      </c>
      <c r="F42" s="86"/>
      <c r="G42" s="291" t="s">
        <v>18</v>
      </c>
      <c r="H42" s="292"/>
      <c r="I42" s="293"/>
      <c r="J42" s="265" t="s">
        <v>1088</v>
      </c>
      <c r="K42" s="266"/>
      <c r="L42" s="266"/>
      <c r="M42" s="266"/>
      <c r="N42" s="267"/>
      <c r="O42" s="268" t="s">
        <v>1071</v>
      </c>
      <c r="P42" s="92"/>
      <c r="Q42" s="92"/>
      <c r="R42" s="104"/>
      <c r="S42" s="308" t="s">
        <v>1088</v>
      </c>
      <c r="T42" s="309"/>
      <c r="U42" s="309"/>
      <c r="V42" s="309"/>
      <c r="W42" s="310"/>
      <c r="X42" s="261" t="s">
        <v>1100</v>
      </c>
    </row>
    <row r="43" spans="1:25" s="44" customFormat="1" x14ac:dyDescent="0.5">
      <c r="A43" s="307"/>
      <c r="B43" s="93" t="s">
        <v>1072</v>
      </c>
      <c r="C43" s="97" t="s">
        <v>1073</v>
      </c>
      <c r="D43" s="278"/>
      <c r="E43" s="290"/>
      <c r="F43" s="87" t="s">
        <v>1075</v>
      </c>
      <c r="G43" s="285" t="s">
        <v>19</v>
      </c>
      <c r="H43" s="277" t="s">
        <v>20</v>
      </c>
      <c r="I43" s="277" t="s">
        <v>21</v>
      </c>
      <c r="J43" s="83"/>
      <c r="K43" s="261" t="s">
        <v>1079</v>
      </c>
      <c r="L43" s="261" t="s">
        <v>1080</v>
      </c>
      <c r="M43" s="89"/>
      <c r="N43" s="83" t="s">
        <v>1086</v>
      </c>
      <c r="O43" s="269"/>
      <c r="P43" s="93"/>
      <c r="Q43" s="93" t="s">
        <v>1072</v>
      </c>
      <c r="R43" s="26" t="s">
        <v>1094</v>
      </c>
      <c r="S43" s="83"/>
      <c r="T43" s="281" t="s">
        <v>1079</v>
      </c>
      <c r="U43" s="261" t="s">
        <v>1080</v>
      </c>
      <c r="V43" s="89"/>
      <c r="W43" s="83" t="s">
        <v>1097</v>
      </c>
      <c r="X43" s="262"/>
    </row>
    <row r="44" spans="1:25" s="44" customFormat="1" x14ac:dyDescent="0.5">
      <c r="A44" s="307"/>
      <c r="B44" s="93" t="s">
        <v>22</v>
      </c>
      <c r="C44" s="97" t="s">
        <v>1074</v>
      </c>
      <c r="D44" s="278"/>
      <c r="E44" s="290"/>
      <c r="F44" s="24" t="s">
        <v>1076</v>
      </c>
      <c r="G44" s="287"/>
      <c r="H44" s="278"/>
      <c r="I44" s="278"/>
      <c r="J44" s="84" t="s">
        <v>1078</v>
      </c>
      <c r="K44" s="262"/>
      <c r="L44" s="262"/>
      <c r="M44" s="89" t="s">
        <v>1081</v>
      </c>
      <c r="N44" s="84" t="s">
        <v>1085</v>
      </c>
      <c r="O44" s="269"/>
      <c r="P44" s="93" t="s">
        <v>1090</v>
      </c>
      <c r="Q44" s="93" t="s">
        <v>1091</v>
      </c>
      <c r="R44" s="26" t="s">
        <v>1095</v>
      </c>
      <c r="S44" s="84" t="s">
        <v>1078</v>
      </c>
      <c r="T44" s="284"/>
      <c r="U44" s="262"/>
      <c r="V44" s="89" t="s">
        <v>1081</v>
      </c>
      <c r="W44" s="84" t="s">
        <v>1098</v>
      </c>
      <c r="X44" s="262"/>
    </row>
    <row r="45" spans="1:25" s="44" customFormat="1" x14ac:dyDescent="0.5">
      <c r="A45" s="307"/>
      <c r="B45" s="93"/>
      <c r="C45" s="97" t="s">
        <v>861</v>
      </c>
      <c r="D45" s="278"/>
      <c r="E45" s="290"/>
      <c r="F45" s="87" t="s">
        <v>1077</v>
      </c>
      <c r="G45" s="287"/>
      <c r="H45" s="278"/>
      <c r="I45" s="278"/>
      <c r="J45" s="84" t="s">
        <v>1082</v>
      </c>
      <c r="K45" s="262"/>
      <c r="L45" s="262"/>
      <c r="M45" s="89" t="s">
        <v>1084</v>
      </c>
      <c r="N45" s="84" t="s">
        <v>1087</v>
      </c>
      <c r="O45" s="269"/>
      <c r="P45" s="93"/>
      <c r="Q45" s="93" t="s">
        <v>1092</v>
      </c>
      <c r="R45" s="26" t="s">
        <v>1096</v>
      </c>
      <c r="S45" s="84" t="s">
        <v>1082</v>
      </c>
      <c r="T45" s="284"/>
      <c r="U45" s="262"/>
      <c r="V45" s="89" t="s">
        <v>1084</v>
      </c>
      <c r="W45" s="84" t="s">
        <v>1091</v>
      </c>
      <c r="X45" s="262"/>
    </row>
    <row r="46" spans="1:25" s="44" customFormat="1" x14ac:dyDescent="0.5">
      <c r="A46" s="28"/>
      <c r="B46" s="94"/>
      <c r="C46" s="22"/>
      <c r="D46" s="29"/>
      <c r="E46" s="22"/>
      <c r="F46" s="29"/>
      <c r="G46" s="103"/>
      <c r="H46" s="29"/>
      <c r="I46" s="29"/>
      <c r="J46" s="85" t="s">
        <v>1083</v>
      </c>
      <c r="K46" s="263"/>
      <c r="L46" s="263"/>
      <c r="M46" s="30" t="s">
        <v>1085</v>
      </c>
      <c r="N46" s="85" t="s">
        <v>1072</v>
      </c>
      <c r="O46" s="270"/>
      <c r="P46" s="94"/>
      <c r="Q46" s="94" t="s">
        <v>1093</v>
      </c>
      <c r="R46" s="65"/>
      <c r="S46" s="85" t="s">
        <v>1083</v>
      </c>
      <c r="T46" s="296"/>
      <c r="U46" s="263"/>
      <c r="V46" s="30" t="s">
        <v>1085</v>
      </c>
      <c r="W46" s="85" t="s">
        <v>1099</v>
      </c>
      <c r="X46" s="263"/>
    </row>
    <row r="47" spans="1:25" s="44" customFormat="1" x14ac:dyDescent="0.5">
      <c r="A47" s="213" t="s">
        <v>1480</v>
      </c>
      <c r="B47" s="33" t="s">
        <v>13</v>
      </c>
      <c r="C47" s="59">
        <v>38379</v>
      </c>
      <c r="D47" s="59">
        <v>6</v>
      </c>
      <c r="E47" s="59">
        <v>1441</v>
      </c>
      <c r="F47" s="59">
        <v>5</v>
      </c>
      <c r="G47" s="59" t="s">
        <v>25</v>
      </c>
      <c r="H47" s="59">
        <v>1</v>
      </c>
      <c r="I47" s="59">
        <v>16.100000000000001</v>
      </c>
      <c r="J47" s="123"/>
      <c r="K47" s="123"/>
      <c r="L47" s="123"/>
      <c r="M47" s="123"/>
      <c r="N47" s="123">
        <f>SUM(H47*100+I47)</f>
        <v>116.1</v>
      </c>
      <c r="O47" s="123"/>
      <c r="P47" s="123"/>
      <c r="Q47" s="123"/>
      <c r="R47" s="123"/>
      <c r="S47" s="123"/>
      <c r="T47" s="123"/>
      <c r="U47" s="123"/>
      <c r="V47" s="123"/>
      <c r="W47" s="123"/>
      <c r="X47" s="40" t="s">
        <v>103</v>
      </c>
      <c r="Y47" s="63"/>
    </row>
    <row r="48" spans="1:25" s="44" customFormat="1" x14ac:dyDescent="0.5">
      <c r="A48" s="213" t="s">
        <v>1481</v>
      </c>
      <c r="B48" s="33" t="s">
        <v>13</v>
      </c>
      <c r="C48" s="59">
        <v>12091</v>
      </c>
      <c r="D48" s="59">
        <v>12</v>
      </c>
      <c r="E48" s="59">
        <v>9197</v>
      </c>
      <c r="F48" s="59">
        <v>5</v>
      </c>
      <c r="G48" s="59" t="s">
        <v>25</v>
      </c>
      <c r="H48" s="59">
        <v>1</v>
      </c>
      <c r="I48" s="59">
        <v>16.100000000000001</v>
      </c>
      <c r="J48" s="123"/>
      <c r="K48" s="123"/>
      <c r="L48" s="123"/>
      <c r="M48" s="123"/>
      <c r="N48" s="123">
        <f>SUM(H48*100+I48)</f>
        <v>116.1</v>
      </c>
      <c r="O48" s="123"/>
      <c r="P48" s="123"/>
      <c r="Q48" s="123"/>
      <c r="R48" s="123"/>
      <c r="S48" s="123"/>
      <c r="T48" s="123"/>
      <c r="U48" s="123"/>
      <c r="V48" s="123"/>
      <c r="W48" s="123"/>
      <c r="X48" s="40" t="s">
        <v>103</v>
      </c>
      <c r="Y48" s="63"/>
    </row>
    <row r="49" spans="1:25" s="44" customFormat="1" x14ac:dyDescent="0.5">
      <c r="A49" s="213" t="s">
        <v>1482</v>
      </c>
      <c r="B49" s="33" t="s">
        <v>13</v>
      </c>
      <c r="C49" s="32">
        <v>4442</v>
      </c>
      <c r="D49" s="32">
        <v>21</v>
      </c>
      <c r="E49" s="32">
        <v>5353</v>
      </c>
      <c r="F49" s="32">
        <v>5</v>
      </c>
      <c r="G49" s="32">
        <v>1</v>
      </c>
      <c r="H49" s="32" t="s">
        <v>25</v>
      </c>
      <c r="I49" s="32">
        <v>75</v>
      </c>
      <c r="J49" s="118"/>
      <c r="K49" s="118">
        <f>SUM(G49*400+I49)</f>
        <v>475</v>
      </c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42" t="s">
        <v>802</v>
      </c>
    </row>
    <row r="50" spans="1:25" s="44" customFormat="1" x14ac:dyDescent="0.5">
      <c r="A50" s="213" t="s">
        <v>1483</v>
      </c>
      <c r="B50" s="33" t="s">
        <v>13</v>
      </c>
      <c r="C50" s="32">
        <v>4441</v>
      </c>
      <c r="D50" s="32">
        <v>20</v>
      </c>
      <c r="E50" s="32">
        <v>5342</v>
      </c>
      <c r="F50" s="32">
        <v>5</v>
      </c>
      <c r="G50" s="32">
        <v>1</v>
      </c>
      <c r="H50" s="32" t="s">
        <v>25</v>
      </c>
      <c r="I50" s="32">
        <v>75</v>
      </c>
      <c r="J50" s="118"/>
      <c r="K50" s="118"/>
      <c r="L50" s="118"/>
      <c r="M50" s="118"/>
      <c r="N50" s="118">
        <f>SUM(G50*400+I50)</f>
        <v>475</v>
      </c>
      <c r="O50" s="118"/>
      <c r="P50" s="118"/>
      <c r="Q50" s="118"/>
      <c r="R50" s="118"/>
      <c r="S50" s="118"/>
      <c r="T50" s="118"/>
      <c r="U50" s="118"/>
      <c r="V50" s="118"/>
      <c r="W50" s="118"/>
      <c r="X50" s="42" t="s">
        <v>976</v>
      </c>
    </row>
    <row r="51" spans="1:25" s="44" customFormat="1" x14ac:dyDescent="0.5">
      <c r="A51" s="213" t="s">
        <v>1484</v>
      </c>
      <c r="B51" s="33" t="s">
        <v>13</v>
      </c>
      <c r="C51" s="32">
        <v>54218</v>
      </c>
      <c r="D51" s="32">
        <v>388</v>
      </c>
      <c r="E51" s="32">
        <v>1249</v>
      </c>
      <c r="F51" s="32">
        <v>5</v>
      </c>
      <c r="G51" s="32">
        <v>4</v>
      </c>
      <c r="H51" s="32">
        <v>3</v>
      </c>
      <c r="I51" s="32">
        <v>15</v>
      </c>
      <c r="J51" s="118">
        <f>SUM(G51*400+H51*100+I51)</f>
        <v>1915</v>
      </c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42" t="s">
        <v>565</v>
      </c>
    </row>
    <row r="52" spans="1:25" s="44" customFormat="1" x14ac:dyDescent="0.5">
      <c r="A52" s="213" t="s">
        <v>1485</v>
      </c>
      <c r="B52" s="33" t="s">
        <v>13</v>
      </c>
      <c r="C52" s="32">
        <v>65616</v>
      </c>
      <c r="D52" s="32">
        <v>682</v>
      </c>
      <c r="E52" s="32">
        <v>4259</v>
      </c>
      <c r="F52" s="32">
        <v>5</v>
      </c>
      <c r="G52" s="32">
        <v>2</v>
      </c>
      <c r="H52" s="32">
        <v>3</v>
      </c>
      <c r="I52" s="32">
        <v>99.09</v>
      </c>
      <c r="J52" s="118">
        <f>SUM(G52*400+H52*100+I52)</f>
        <v>1199.0899999999999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42" t="s">
        <v>565</v>
      </c>
    </row>
    <row r="53" spans="1:25" s="44" customFormat="1" x14ac:dyDescent="0.5">
      <c r="A53" s="213" t="s">
        <v>1486</v>
      </c>
      <c r="B53" s="33" t="s">
        <v>13</v>
      </c>
      <c r="C53" s="32">
        <v>65617</v>
      </c>
      <c r="D53" s="32">
        <v>683</v>
      </c>
      <c r="E53" s="32">
        <v>8884</v>
      </c>
      <c r="F53" s="32">
        <v>5</v>
      </c>
      <c r="G53" s="32" t="s">
        <v>25</v>
      </c>
      <c r="H53" s="32">
        <v>2</v>
      </c>
      <c r="I53" s="32">
        <v>57</v>
      </c>
      <c r="J53" s="118">
        <f>SUM(H53*110+I53)</f>
        <v>277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42" t="s">
        <v>709</v>
      </c>
      <c r="Y53" s="63"/>
    </row>
    <row r="54" spans="1:25" s="44" customFormat="1" x14ac:dyDescent="0.5">
      <c r="A54" s="213" t="s">
        <v>1487</v>
      </c>
      <c r="B54" s="33" t="s">
        <v>13</v>
      </c>
      <c r="C54" s="32">
        <v>65618</v>
      </c>
      <c r="D54" s="32">
        <v>684</v>
      </c>
      <c r="E54" s="32">
        <v>4261</v>
      </c>
      <c r="F54" s="32">
        <v>5</v>
      </c>
      <c r="G54" s="32" t="s">
        <v>25</v>
      </c>
      <c r="H54" s="32">
        <v>2</v>
      </c>
      <c r="I54" s="32">
        <v>57</v>
      </c>
      <c r="J54" s="118">
        <f>SUM(H54*100+I54)</f>
        <v>257</v>
      </c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42" t="s">
        <v>709</v>
      </c>
      <c r="Y54" s="63"/>
    </row>
    <row r="55" spans="1:25" s="44" customFormat="1" x14ac:dyDescent="0.5">
      <c r="A55" s="213" t="s">
        <v>1488</v>
      </c>
      <c r="B55" s="33" t="s">
        <v>13</v>
      </c>
      <c r="C55" s="32">
        <v>65619</v>
      </c>
      <c r="D55" s="32">
        <v>645</v>
      </c>
      <c r="E55" s="32">
        <v>5262</v>
      </c>
      <c r="F55" s="32">
        <v>5</v>
      </c>
      <c r="G55" s="32" t="s">
        <v>25</v>
      </c>
      <c r="H55" s="32">
        <v>2</v>
      </c>
      <c r="I55" s="32">
        <v>56.9</v>
      </c>
      <c r="J55" s="118">
        <f>SUM(H55*100+I55)</f>
        <v>256.89999999999998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42" t="s">
        <v>709</v>
      </c>
      <c r="Y55" s="63"/>
    </row>
    <row r="56" spans="1:25" s="63" customFormat="1" x14ac:dyDescent="0.5">
      <c r="A56" s="213" t="s">
        <v>1489</v>
      </c>
      <c r="B56" s="33" t="s">
        <v>13</v>
      </c>
      <c r="C56" s="32">
        <v>65620</v>
      </c>
      <c r="D56" s="32">
        <v>686</v>
      </c>
      <c r="E56" s="32">
        <v>4263</v>
      </c>
      <c r="F56" s="32">
        <v>5</v>
      </c>
      <c r="G56" s="32" t="s">
        <v>25</v>
      </c>
      <c r="H56" s="32">
        <v>2</v>
      </c>
      <c r="I56" s="32">
        <v>57</v>
      </c>
      <c r="J56" s="118"/>
      <c r="K56" s="118">
        <f>SUM(H56*100+I56)</f>
        <v>257</v>
      </c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42" t="s">
        <v>32</v>
      </c>
      <c r="Y56" s="44"/>
    </row>
    <row r="57" spans="1:25" s="63" customFormat="1" x14ac:dyDescent="0.5">
      <c r="A57" s="213" t="s">
        <v>1490</v>
      </c>
      <c r="B57" s="33" t="s">
        <v>13</v>
      </c>
      <c r="C57" s="32">
        <v>38380</v>
      </c>
      <c r="D57" s="32">
        <v>7</v>
      </c>
      <c r="E57" s="32">
        <v>1443</v>
      </c>
      <c r="F57" s="32">
        <v>5</v>
      </c>
      <c r="G57" s="32" t="s">
        <v>25</v>
      </c>
      <c r="H57" s="32">
        <v>2</v>
      </c>
      <c r="I57" s="32">
        <v>57.2</v>
      </c>
      <c r="J57" s="118"/>
      <c r="K57" s="118">
        <f>SUM(H57*100+I57)</f>
        <v>257.2</v>
      </c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42" t="s">
        <v>32</v>
      </c>
      <c r="Y57" s="44"/>
    </row>
    <row r="58" spans="1:25" s="63" customFormat="1" x14ac:dyDescent="0.5">
      <c r="A58" s="213" t="s">
        <v>1491</v>
      </c>
      <c r="B58" s="33" t="s">
        <v>13</v>
      </c>
      <c r="C58" s="32">
        <v>53907</v>
      </c>
      <c r="D58" s="32">
        <v>389</v>
      </c>
      <c r="E58" s="32">
        <v>3900</v>
      </c>
      <c r="F58" s="32">
        <v>5</v>
      </c>
      <c r="G58" s="32">
        <v>2</v>
      </c>
      <c r="H58" s="32" t="s">
        <v>25</v>
      </c>
      <c r="I58" s="32">
        <v>66</v>
      </c>
      <c r="J58" s="118">
        <f>SUM(G58*400+I58)</f>
        <v>866</v>
      </c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42" t="s">
        <v>565</v>
      </c>
      <c r="Y58" s="44"/>
    </row>
    <row r="59" spans="1:25" s="63" customFormat="1" x14ac:dyDescent="0.5">
      <c r="A59" s="213" t="s">
        <v>1492</v>
      </c>
      <c r="B59" s="33" t="s">
        <v>13</v>
      </c>
      <c r="C59" s="32">
        <v>54219</v>
      </c>
      <c r="D59" s="32">
        <v>390</v>
      </c>
      <c r="E59" s="32">
        <v>1250</v>
      </c>
      <c r="F59" s="32">
        <v>5</v>
      </c>
      <c r="G59" s="32">
        <v>1</v>
      </c>
      <c r="H59" s="32">
        <v>3</v>
      </c>
      <c r="I59" s="32">
        <v>93</v>
      </c>
      <c r="J59" s="118">
        <f>SUM(G59*400+H59*100+I59)</f>
        <v>793</v>
      </c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42" t="s">
        <v>565</v>
      </c>
      <c r="Y59" s="44"/>
    </row>
    <row r="60" spans="1:25" s="44" customFormat="1" x14ac:dyDescent="0.5">
      <c r="A60" s="213" t="s">
        <v>1493</v>
      </c>
      <c r="B60" s="33" t="s">
        <v>13</v>
      </c>
      <c r="C60" s="32">
        <v>7298</v>
      </c>
      <c r="D60" s="32">
        <v>59</v>
      </c>
      <c r="E60" s="32">
        <v>6425</v>
      </c>
      <c r="F60" s="32">
        <v>5</v>
      </c>
      <c r="G60" s="32">
        <v>2</v>
      </c>
      <c r="H60" s="32">
        <v>2</v>
      </c>
      <c r="I60" s="32">
        <v>10</v>
      </c>
      <c r="J60" s="118">
        <f>SUM(G60*400+H60*100+I60)</f>
        <v>1010</v>
      </c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42" t="s">
        <v>565</v>
      </c>
    </row>
    <row r="61" spans="1:25" s="44" customFormat="1" x14ac:dyDescent="0.5">
      <c r="A61" s="213" t="s">
        <v>1494</v>
      </c>
      <c r="B61" s="33" t="s">
        <v>13</v>
      </c>
      <c r="C61" s="32">
        <v>7299</v>
      </c>
      <c r="D61" s="32">
        <v>60</v>
      </c>
      <c r="E61" s="32">
        <v>6426</v>
      </c>
      <c r="F61" s="32">
        <v>5</v>
      </c>
      <c r="G61" s="32">
        <v>1</v>
      </c>
      <c r="H61" s="32" t="s">
        <v>25</v>
      </c>
      <c r="I61" s="32">
        <v>64</v>
      </c>
      <c r="J61" s="118">
        <f>SUM(G61*400+I61)</f>
        <v>464</v>
      </c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42" t="s">
        <v>533</v>
      </c>
    </row>
    <row r="62" spans="1:25" s="44" customFormat="1" x14ac:dyDescent="0.5">
      <c r="A62" s="213" t="s">
        <v>1495</v>
      </c>
      <c r="B62" s="33" t="s">
        <v>13</v>
      </c>
      <c r="C62" s="32">
        <v>7300</v>
      </c>
      <c r="D62" s="32">
        <v>61</v>
      </c>
      <c r="E62" s="32">
        <v>6427</v>
      </c>
      <c r="F62" s="32">
        <v>5</v>
      </c>
      <c r="G62" s="32">
        <v>1</v>
      </c>
      <c r="H62" s="32" t="s">
        <v>25</v>
      </c>
      <c r="I62" s="32">
        <v>62</v>
      </c>
      <c r="J62" s="118">
        <f>SUM(G62*400+I62)</f>
        <v>462</v>
      </c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42" t="s">
        <v>533</v>
      </c>
    </row>
    <row r="63" spans="1:25" s="44" customFormat="1" x14ac:dyDescent="0.5">
      <c r="A63" s="213" t="s">
        <v>1496</v>
      </c>
      <c r="B63" s="33" t="s">
        <v>13</v>
      </c>
      <c r="C63" s="32">
        <v>38446</v>
      </c>
      <c r="D63" s="32">
        <v>8</v>
      </c>
      <c r="E63" s="32">
        <v>1442</v>
      </c>
      <c r="F63" s="32"/>
      <c r="G63" s="32">
        <v>2</v>
      </c>
      <c r="H63" s="32" t="s">
        <v>25</v>
      </c>
      <c r="I63" s="32">
        <v>2.2999999999999998</v>
      </c>
      <c r="J63" s="118">
        <f>SUM(G63*400+I63)</f>
        <v>802.3</v>
      </c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42" t="s">
        <v>533</v>
      </c>
    </row>
    <row r="64" spans="1:25" s="63" customFormat="1" x14ac:dyDescent="0.5">
      <c r="A64" s="213" t="s">
        <v>1497</v>
      </c>
      <c r="B64" s="33" t="s">
        <v>13</v>
      </c>
      <c r="C64" s="32">
        <v>38447</v>
      </c>
      <c r="D64" s="32">
        <v>9</v>
      </c>
      <c r="E64" s="32">
        <v>1444</v>
      </c>
      <c r="F64" s="32">
        <v>5</v>
      </c>
      <c r="G64" s="32" t="s">
        <v>25</v>
      </c>
      <c r="H64" s="32">
        <v>2</v>
      </c>
      <c r="I64" s="32">
        <v>47</v>
      </c>
      <c r="J64" s="118">
        <f>SUM(H64*100+I64)</f>
        <v>247</v>
      </c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42" t="s">
        <v>533</v>
      </c>
      <c r="Y64" s="44"/>
    </row>
    <row r="65" spans="1:25" s="63" customFormat="1" x14ac:dyDescent="0.5">
      <c r="A65" s="213" t="s">
        <v>1498</v>
      </c>
      <c r="B65" s="33" t="s">
        <v>13</v>
      </c>
      <c r="C65" s="32">
        <v>53394</v>
      </c>
      <c r="D65" s="32">
        <v>391</v>
      </c>
      <c r="E65" s="32">
        <v>1080</v>
      </c>
      <c r="F65" s="32">
        <v>5</v>
      </c>
      <c r="G65" s="32">
        <v>1</v>
      </c>
      <c r="H65" s="32">
        <v>2</v>
      </c>
      <c r="I65" s="32">
        <v>97</v>
      </c>
      <c r="J65" s="118">
        <f>SUM(G65*400+H65*100+I65)</f>
        <v>697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42" t="s">
        <v>533</v>
      </c>
      <c r="Y65" s="44"/>
    </row>
    <row r="66" spans="1:25" s="44" customFormat="1" x14ac:dyDescent="0.5">
      <c r="A66" s="213" t="s">
        <v>1499</v>
      </c>
      <c r="B66" s="33" t="s">
        <v>13</v>
      </c>
      <c r="C66" s="32">
        <v>53410</v>
      </c>
      <c r="D66" s="32">
        <v>870</v>
      </c>
      <c r="E66" s="32">
        <v>3311</v>
      </c>
      <c r="F66" s="32">
        <v>4</v>
      </c>
      <c r="G66" s="32">
        <v>5</v>
      </c>
      <c r="H66" s="32">
        <v>1</v>
      </c>
      <c r="I66" s="32">
        <v>60</v>
      </c>
      <c r="J66" s="118">
        <f>SUM(G66*400+H66*100+I66)</f>
        <v>2160</v>
      </c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42" t="s">
        <v>565</v>
      </c>
    </row>
    <row r="67" spans="1:25" s="44" customFormat="1" x14ac:dyDescent="0.5">
      <c r="A67" s="213" t="s">
        <v>1500</v>
      </c>
      <c r="B67" s="33" t="s">
        <v>13</v>
      </c>
      <c r="C67" s="32">
        <v>56229</v>
      </c>
      <c r="D67" s="32">
        <v>1171</v>
      </c>
      <c r="E67" s="32">
        <v>3817</v>
      </c>
      <c r="F67" s="32"/>
      <c r="G67" s="32">
        <v>1</v>
      </c>
      <c r="H67" s="32">
        <v>1</v>
      </c>
      <c r="I67" s="32">
        <v>78.7</v>
      </c>
      <c r="J67" s="118">
        <f>SUM(G67*400+H67*100+I67)</f>
        <v>578.70000000000005</v>
      </c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228" t="s">
        <v>533</v>
      </c>
    </row>
    <row r="68" spans="1:25" s="44" customFormat="1" x14ac:dyDescent="0.5">
      <c r="A68" s="213" t="s">
        <v>1501</v>
      </c>
      <c r="B68" s="33" t="s">
        <v>13</v>
      </c>
      <c r="C68" s="32">
        <v>10334</v>
      </c>
      <c r="D68" s="32">
        <v>74</v>
      </c>
      <c r="E68" s="32">
        <v>8489</v>
      </c>
      <c r="F68" s="32"/>
      <c r="G68" s="32">
        <v>1</v>
      </c>
      <c r="H68" s="32" t="s">
        <v>25</v>
      </c>
      <c r="I68" s="32" t="s">
        <v>25</v>
      </c>
      <c r="J68" s="118"/>
      <c r="K68" s="118"/>
      <c r="L68" s="118"/>
      <c r="M68" s="118">
        <f>SUM(G68*400)</f>
        <v>400</v>
      </c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228" t="s">
        <v>538</v>
      </c>
    </row>
    <row r="69" spans="1:25" s="44" customFormat="1" x14ac:dyDescent="0.5">
      <c r="A69" s="213" t="s">
        <v>1502</v>
      </c>
      <c r="B69" s="33" t="s">
        <v>13</v>
      </c>
      <c r="C69" s="32">
        <v>10335</v>
      </c>
      <c r="D69" s="32">
        <v>75</v>
      </c>
      <c r="E69" s="32">
        <v>8490</v>
      </c>
      <c r="F69" s="32"/>
      <c r="G69" s="32">
        <v>1</v>
      </c>
      <c r="H69" s="32" t="s">
        <v>25</v>
      </c>
      <c r="I69" s="32" t="s">
        <v>25</v>
      </c>
      <c r="J69" s="118">
        <f>SUM(G69*400)</f>
        <v>400</v>
      </c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228" t="s">
        <v>533</v>
      </c>
    </row>
    <row r="70" spans="1:25" s="44" customFormat="1" x14ac:dyDescent="0.5">
      <c r="A70" s="213" t="s">
        <v>1503</v>
      </c>
      <c r="B70" s="221" t="s">
        <v>13</v>
      </c>
      <c r="C70" s="223">
        <v>10336</v>
      </c>
      <c r="D70" s="223">
        <v>76</v>
      </c>
      <c r="E70" s="223">
        <v>8491</v>
      </c>
      <c r="F70" s="223"/>
      <c r="G70" s="223">
        <v>1</v>
      </c>
      <c r="H70" s="223" t="s">
        <v>25</v>
      </c>
      <c r="I70" s="223" t="s">
        <v>25</v>
      </c>
      <c r="J70" s="251">
        <f>SUM(G70*400)</f>
        <v>400</v>
      </c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30" t="s">
        <v>533</v>
      </c>
    </row>
    <row r="71" spans="1:25" s="44" customFormat="1" x14ac:dyDescent="0.5">
      <c r="A71" s="213" t="s">
        <v>1504</v>
      </c>
      <c r="B71" s="71" t="s">
        <v>13</v>
      </c>
      <c r="C71" s="45">
        <v>600</v>
      </c>
      <c r="D71" s="45">
        <v>11</v>
      </c>
      <c r="E71" s="45">
        <v>4672</v>
      </c>
      <c r="F71" s="45">
        <v>5</v>
      </c>
      <c r="G71" s="45" t="s">
        <v>25</v>
      </c>
      <c r="H71" s="45">
        <v>1</v>
      </c>
      <c r="I71" s="45">
        <v>53.9</v>
      </c>
      <c r="J71" s="217"/>
      <c r="K71" s="217">
        <f>SUM(H71*100+I71)</f>
        <v>153.9</v>
      </c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75" t="s">
        <v>32</v>
      </c>
    </row>
    <row r="72" spans="1:25" s="44" customFormat="1" ht="27.75" x14ac:dyDescent="0.65">
      <c r="A72" s="304" t="s">
        <v>1301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</row>
    <row r="73" spans="1:25" s="44" customFormat="1" ht="27.75" x14ac:dyDescent="0.65">
      <c r="A73" s="305" t="s">
        <v>1102</v>
      </c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</row>
    <row r="74" spans="1:25" s="44" customFormat="1" ht="27.75" x14ac:dyDescent="0.65">
      <c r="A74" s="304" t="s">
        <v>1069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</row>
    <row r="75" spans="1:25" s="44" customFormat="1" ht="27.75" x14ac:dyDescent="0.65">
      <c r="A75" s="304" t="s">
        <v>1070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</row>
    <row r="76" spans="1:25" s="44" customFormat="1" x14ac:dyDescent="0.5">
      <c r="A76" s="271" t="s">
        <v>1089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3"/>
      <c r="O76" s="271" t="s">
        <v>1101</v>
      </c>
      <c r="P76" s="272"/>
      <c r="Q76" s="272"/>
      <c r="R76" s="272"/>
      <c r="S76" s="272"/>
      <c r="T76" s="272"/>
      <c r="U76" s="272"/>
      <c r="V76" s="272"/>
      <c r="W76" s="272"/>
      <c r="X76" s="273"/>
    </row>
    <row r="77" spans="1:25" s="44" customFormat="1" x14ac:dyDescent="0.5">
      <c r="A77" s="306" t="s">
        <v>1071</v>
      </c>
      <c r="B77" s="92"/>
      <c r="C77" s="96"/>
      <c r="D77" s="277" t="s">
        <v>0</v>
      </c>
      <c r="E77" s="289" t="s">
        <v>1</v>
      </c>
      <c r="F77" s="86"/>
      <c r="G77" s="291" t="s">
        <v>18</v>
      </c>
      <c r="H77" s="292"/>
      <c r="I77" s="293"/>
      <c r="J77" s="265" t="s">
        <v>1088</v>
      </c>
      <c r="K77" s="266"/>
      <c r="L77" s="266"/>
      <c r="M77" s="266"/>
      <c r="N77" s="267"/>
      <c r="O77" s="268" t="s">
        <v>1071</v>
      </c>
      <c r="P77" s="92"/>
      <c r="Q77" s="92"/>
      <c r="R77" s="104"/>
      <c r="S77" s="308" t="s">
        <v>1088</v>
      </c>
      <c r="T77" s="309"/>
      <c r="U77" s="309"/>
      <c r="V77" s="309"/>
      <c r="W77" s="310"/>
      <c r="X77" s="261" t="s">
        <v>1100</v>
      </c>
    </row>
    <row r="78" spans="1:25" s="44" customFormat="1" x14ac:dyDescent="0.5">
      <c r="A78" s="307"/>
      <c r="B78" s="93" t="s">
        <v>1072</v>
      </c>
      <c r="C78" s="97" t="s">
        <v>1073</v>
      </c>
      <c r="D78" s="278"/>
      <c r="E78" s="290"/>
      <c r="F78" s="87" t="s">
        <v>1075</v>
      </c>
      <c r="G78" s="285" t="s">
        <v>19</v>
      </c>
      <c r="H78" s="277" t="s">
        <v>20</v>
      </c>
      <c r="I78" s="277" t="s">
        <v>21</v>
      </c>
      <c r="J78" s="83"/>
      <c r="K78" s="261" t="s">
        <v>1079</v>
      </c>
      <c r="L78" s="261" t="s">
        <v>1080</v>
      </c>
      <c r="M78" s="89"/>
      <c r="N78" s="83" t="s">
        <v>1086</v>
      </c>
      <c r="O78" s="269"/>
      <c r="P78" s="93"/>
      <c r="Q78" s="93" t="s">
        <v>1072</v>
      </c>
      <c r="R78" s="26" t="s">
        <v>1094</v>
      </c>
      <c r="S78" s="83"/>
      <c r="T78" s="281" t="s">
        <v>1079</v>
      </c>
      <c r="U78" s="261" t="s">
        <v>1080</v>
      </c>
      <c r="V78" s="89"/>
      <c r="W78" s="83" t="s">
        <v>1097</v>
      </c>
      <c r="X78" s="262"/>
    </row>
    <row r="79" spans="1:25" s="44" customFormat="1" x14ac:dyDescent="0.5">
      <c r="A79" s="307"/>
      <c r="B79" s="93" t="s">
        <v>22</v>
      </c>
      <c r="C79" s="97" t="s">
        <v>1074</v>
      </c>
      <c r="D79" s="278"/>
      <c r="E79" s="290"/>
      <c r="F79" s="24" t="s">
        <v>1076</v>
      </c>
      <c r="G79" s="287"/>
      <c r="H79" s="278"/>
      <c r="I79" s="278"/>
      <c r="J79" s="84" t="s">
        <v>1078</v>
      </c>
      <c r="K79" s="262"/>
      <c r="L79" s="262"/>
      <c r="M79" s="89" t="s">
        <v>1081</v>
      </c>
      <c r="N79" s="84" t="s">
        <v>1085</v>
      </c>
      <c r="O79" s="269"/>
      <c r="P79" s="93" t="s">
        <v>1090</v>
      </c>
      <c r="Q79" s="93" t="s">
        <v>1091</v>
      </c>
      <c r="R79" s="26" t="s">
        <v>1095</v>
      </c>
      <c r="S79" s="84" t="s">
        <v>1078</v>
      </c>
      <c r="T79" s="284"/>
      <c r="U79" s="262"/>
      <c r="V79" s="89" t="s">
        <v>1081</v>
      </c>
      <c r="W79" s="84" t="s">
        <v>1098</v>
      </c>
      <c r="X79" s="262"/>
    </row>
    <row r="80" spans="1:25" s="44" customFormat="1" x14ac:dyDescent="0.5">
      <c r="A80" s="307"/>
      <c r="B80" s="93"/>
      <c r="C80" s="97" t="s">
        <v>861</v>
      </c>
      <c r="D80" s="278"/>
      <c r="E80" s="290"/>
      <c r="F80" s="87" t="s">
        <v>1077</v>
      </c>
      <c r="G80" s="287"/>
      <c r="H80" s="278"/>
      <c r="I80" s="278"/>
      <c r="J80" s="84" t="s">
        <v>1082</v>
      </c>
      <c r="K80" s="262"/>
      <c r="L80" s="262"/>
      <c r="M80" s="89" t="s">
        <v>1084</v>
      </c>
      <c r="N80" s="84" t="s">
        <v>1087</v>
      </c>
      <c r="O80" s="269"/>
      <c r="P80" s="93"/>
      <c r="Q80" s="93" t="s">
        <v>1092</v>
      </c>
      <c r="R80" s="26" t="s">
        <v>1096</v>
      </c>
      <c r="S80" s="84" t="s">
        <v>1082</v>
      </c>
      <c r="T80" s="284"/>
      <c r="U80" s="262"/>
      <c r="V80" s="89" t="s">
        <v>1084</v>
      </c>
      <c r="W80" s="84" t="s">
        <v>1091</v>
      </c>
      <c r="X80" s="262"/>
    </row>
    <row r="81" spans="1:24" s="44" customFormat="1" ht="24" customHeight="1" x14ac:dyDescent="0.5">
      <c r="A81" s="28"/>
      <c r="B81" s="94"/>
      <c r="C81" s="22"/>
      <c r="D81" s="29"/>
      <c r="E81" s="22"/>
      <c r="F81" s="29"/>
      <c r="G81" s="103"/>
      <c r="H81" s="29"/>
      <c r="I81" s="29"/>
      <c r="J81" s="85" t="s">
        <v>1083</v>
      </c>
      <c r="K81" s="263"/>
      <c r="L81" s="263"/>
      <c r="M81" s="30" t="s">
        <v>1085</v>
      </c>
      <c r="N81" s="85" t="s">
        <v>1072</v>
      </c>
      <c r="O81" s="270"/>
      <c r="P81" s="94"/>
      <c r="Q81" s="94" t="s">
        <v>1093</v>
      </c>
      <c r="R81" s="65"/>
      <c r="S81" s="85" t="s">
        <v>1083</v>
      </c>
      <c r="T81" s="296"/>
      <c r="U81" s="263"/>
      <c r="V81" s="30" t="s">
        <v>1085</v>
      </c>
      <c r="W81" s="85" t="s">
        <v>1099</v>
      </c>
      <c r="X81" s="263"/>
    </row>
    <row r="82" spans="1:24" s="44" customFormat="1" x14ac:dyDescent="0.5">
      <c r="A82" s="213" t="s">
        <v>1505</v>
      </c>
      <c r="B82" s="33" t="s">
        <v>13</v>
      </c>
      <c r="C82" s="32">
        <v>38381</v>
      </c>
      <c r="D82" s="32">
        <v>10</v>
      </c>
      <c r="E82" s="32">
        <v>1445</v>
      </c>
      <c r="F82" s="32">
        <v>5</v>
      </c>
      <c r="G82" s="32">
        <v>3</v>
      </c>
      <c r="H82" s="32">
        <v>1</v>
      </c>
      <c r="I82" s="32">
        <v>46</v>
      </c>
      <c r="J82" s="118"/>
      <c r="K82" s="118"/>
      <c r="L82" s="118"/>
      <c r="M82" s="118"/>
      <c r="N82" s="118">
        <f>SUM(G82*400+H82*100+I82)</f>
        <v>1346</v>
      </c>
      <c r="O82" s="118"/>
      <c r="P82" s="118"/>
      <c r="Q82" s="118"/>
      <c r="R82" s="118"/>
      <c r="S82" s="118"/>
      <c r="T82" s="118"/>
      <c r="U82" s="118"/>
      <c r="V82" s="118"/>
      <c r="W82" s="118"/>
      <c r="X82" s="42" t="s">
        <v>641</v>
      </c>
    </row>
    <row r="83" spans="1:24" s="44" customFormat="1" x14ac:dyDescent="0.5">
      <c r="A83" s="213" t="s">
        <v>1506</v>
      </c>
      <c r="B83" s="33" t="s">
        <v>13</v>
      </c>
      <c r="C83" s="32">
        <v>10301</v>
      </c>
      <c r="D83" s="32">
        <v>105</v>
      </c>
      <c r="E83" s="32">
        <v>8470</v>
      </c>
      <c r="F83" s="32">
        <v>5</v>
      </c>
      <c r="G83" s="32">
        <v>1</v>
      </c>
      <c r="H83" s="32" t="s">
        <v>25</v>
      </c>
      <c r="I83" s="32">
        <v>10.9</v>
      </c>
      <c r="J83" s="118"/>
      <c r="K83" s="118">
        <f>SUM(G83*400+I83)</f>
        <v>410.9</v>
      </c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42" t="s">
        <v>122</v>
      </c>
    </row>
    <row r="84" spans="1:24" s="44" customFormat="1" x14ac:dyDescent="0.5">
      <c r="A84" s="213" t="s">
        <v>1507</v>
      </c>
      <c r="B84" s="33" t="s">
        <v>13</v>
      </c>
      <c r="C84" s="32">
        <v>52520</v>
      </c>
      <c r="D84" s="32">
        <v>869</v>
      </c>
      <c r="E84" s="32">
        <v>800</v>
      </c>
      <c r="F84" s="32">
        <v>9</v>
      </c>
      <c r="G84" s="32">
        <v>4</v>
      </c>
      <c r="H84" s="32">
        <v>3</v>
      </c>
      <c r="I84" s="32">
        <v>71</v>
      </c>
      <c r="J84" s="118">
        <f>SUM(G84*400+H84*100+I84)</f>
        <v>1971</v>
      </c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42" t="s">
        <v>640</v>
      </c>
    </row>
    <row r="85" spans="1:24" s="44" customFormat="1" x14ac:dyDescent="0.5">
      <c r="A85" s="213" t="s">
        <v>1508</v>
      </c>
      <c r="B85" s="33" t="s">
        <v>13</v>
      </c>
      <c r="C85" s="32">
        <v>52519</v>
      </c>
      <c r="D85" s="32">
        <v>868</v>
      </c>
      <c r="E85" s="32">
        <v>799</v>
      </c>
      <c r="F85" s="32">
        <v>9</v>
      </c>
      <c r="G85" s="32">
        <v>5</v>
      </c>
      <c r="H85" s="32">
        <v>3</v>
      </c>
      <c r="I85" s="32">
        <v>90</v>
      </c>
      <c r="J85" s="118">
        <f>SUM(G85*400+H85*100+I85)</f>
        <v>2390</v>
      </c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42" t="s">
        <v>565</v>
      </c>
    </row>
    <row r="86" spans="1:24" s="44" customFormat="1" x14ac:dyDescent="0.5">
      <c r="A86" s="213" t="s">
        <v>1509</v>
      </c>
      <c r="B86" s="33" t="s">
        <v>13</v>
      </c>
      <c r="C86" s="32">
        <v>9088</v>
      </c>
      <c r="D86" s="32">
        <v>1316</v>
      </c>
      <c r="E86" s="32">
        <v>7824</v>
      </c>
      <c r="F86" s="32">
        <v>9</v>
      </c>
      <c r="G86" s="32">
        <v>3</v>
      </c>
      <c r="H86" s="32" t="s">
        <v>25</v>
      </c>
      <c r="I86" s="32" t="s">
        <v>25</v>
      </c>
      <c r="J86" s="118">
        <f>SUM(G86*400)</f>
        <v>1200</v>
      </c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42" t="s">
        <v>565</v>
      </c>
    </row>
    <row r="87" spans="1:24" s="44" customFormat="1" x14ac:dyDescent="0.5">
      <c r="A87" s="213" t="s">
        <v>1510</v>
      </c>
      <c r="B87" s="33" t="s">
        <v>13</v>
      </c>
      <c r="C87" s="32">
        <v>53947</v>
      </c>
      <c r="D87" s="32">
        <v>871</v>
      </c>
      <c r="E87" s="32">
        <v>801</v>
      </c>
      <c r="F87" s="32">
        <v>4</v>
      </c>
      <c r="G87" s="32">
        <v>2</v>
      </c>
      <c r="H87" s="32">
        <v>3</v>
      </c>
      <c r="I87" s="32">
        <v>96</v>
      </c>
      <c r="J87" s="118">
        <f>SUM(G87*400+H87*100+I87)</f>
        <v>1196</v>
      </c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42" t="s">
        <v>565</v>
      </c>
    </row>
    <row r="88" spans="1:24" s="44" customFormat="1" x14ac:dyDescent="0.5">
      <c r="A88" s="213" t="s">
        <v>1511</v>
      </c>
      <c r="B88" s="33" t="s">
        <v>13</v>
      </c>
      <c r="C88" s="32">
        <v>9089</v>
      </c>
      <c r="D88" s="32">
        <v>1317</v>
      </c>
      <c r="E88" s="32">
        <v>7825</v>
      </c>
      <c r="F88" s="32">
        <v>4</v>
      </c>
      <c r="G88" s="32">
        <v>2</v>
      </c>
      <c r="H88" s="32" t="s">
        <v>25</v>
      </c>
      <c r="I88" s="32" t="s">
        <v>25</v>
      </c>
      <c r="J88" s="118">
        <f>SUM(G88*400)</f>
        <v>800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42" t="s">
        <v>565</v>
      </c>
    </row>
    <row r="89" spans="1:24" s="44" customFormat="1" x14ac:dyDescent="0.5">
      <c r="A89" s="213" t="s">
        <v>1512</v>
      </c>
      <c r="B89" s="33" t="s">
        <v>13</v>
      </c>
      <c r="C89" s="32">
        <v>52521</v>
      </c>
      <c r="D89" s="32">
        <v>872</v>
      </c>
      <c r="E89" s="32">
        <v>802</v>
      </c>
      <c r="F89" s="32"/>
      <c r="G89" s="32">
        <v>1</v>
      </c>
      <c r="H89" s="32">
        <v>1</v>
      </c>
      <c r="I89" s="32">
        <v>32.5</v>
      </c>
      <c r="J89" s="118">
        <f>SUM(G89*400+H89*100+I89)</f>
        <v>532.5</v>
      </c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42" t="s">
        <v>565</v>
      </c>
    </row>
    <row r="90" spans="1:24" s="44" customFormat="1" x14ac:dyDescent="0.5">
      <c r="A90" s="213" t="s">
        <v>1513</v>
      </c>
      <c r="B90" s="33" t="s">
        <v>13</v>
      </c>
      <c r="C90" s="32">
        <v>52522</v>
      </c>
      <c r="D90" s="32">
        <v>873</v>
      </c>
      <c r="E90" s="32">
        <v>803</v>
      </c>
      <c r="F90" s="32">
        <v>4</v>
      </c>
      <c r="G90" s="32">
        <v>2</v>
      </c>
      <c r="H90" s="32">
        <v>2</v>
      </c>
      <c r="I90" s="32">
        <v>26.6</v>
      </c>
      <c r="J90" s="118">
        <f t="shared" ref="J90:J97" si="0">SUM(G90*400+H90*100+I90)</f>
        <v>1026.5999999999999</v>
      </c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42" t="s">
        <v>977</v>
      </c>
    </row>
    <row r="91" spans="1:24" s="44" customFormat="1" x14ac:dyDescent="0.5">
      <c r="A91" s="213" t="s">
        <v>1515</v>
      </c>
      <c r="B91" s="33" t="s">
        <v>13</v>
      </c>
      <c r="C91" s="32">
        <v>10458</v>
      </c>
      <c r="D91" s="32">
        <v>81</v>
      </c>
      <c r="E91" s="32">
        <v>8559</v>
      </c>
      <c r="F91" s="32">
        <v>9</v>
      </c>
      <c r="G91" s="32">
        <v>1</v>
      </c>
      <c r="H91" s="32">
        <v>1</v>
      </c>
      <c r="I91" s="32">
        <v>13.3</v>
      </c>
      <c r="J91" s="118">
        <f t="shared" si="0"/>
        <v>513.29999999999995</v>
      </c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42" t="s">
        <v>532</v>
      </c>
    </row>
    <row r="92" spans="1:24" s="44" customFormat="1" x14ac:dyDescent="0.5">
      <c r="A92" s="213" t="s">
        <v>1516</v>
      </c>
      <c r="B92" s="33" t="s">
        <v>13</v>
      </c>
      <c r="C92" s="32">
        <v>10459</v>
      </c>
      <c r="D92" s="32">
        <v>82</v>
      </c>
      <c r="E92" s="32">
        <v>8550</v>
      </c>
      <c r="F92" s="32">
        <v>9</v>
      </c>
      <c r="G92" s="32">
        <v>1</v>
      </c>
      <c r="H92" s="32">
        <v>1</v>
      </c>
      <c r="I92" s="32">
        <v>13.3</v>
      </c>
      <c r="J92" s="118">
        <f t="shared" si="0"/>
        <v>513.29999999999995</v>
      </c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42" t="s">
        <v>532</v>
      </c>
    </row>
    <row r="93" spans="1:24" s="44" customFormat="1" x14ac:dyDescent="0.5">
      <c r="A93" s="213" t="s">
        <v>1517</v>
      </c>
      <c r="B93" s="33" t="s">
        <v>13</v>
      </c>
      <c r="C93" s="32">
        <v>10460</v>
      </c>
      <c r="D93" s="32">
        <v>83</v>
      </c>
      <c r="E93" s="32">
        <v>8551</v>
      </c>
      <c r="F93" s="32">
        <v>9</v>
      </c>
      <c r="G93" s="32">
        <v>1</v>
      </c>
      <c r="H93" s="32">
        <v>1</v>
      </c>
      <c r="I93" s="32">
        <v>13.3</v>
      </c>
      <c r="J93" s="118">
        <f t="shared" si="0"/>
        <v>513.29999999999995</v>
      </c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42" t="s">
        <v>532</v>
      </c>
    </row>
    <row r="94" spans="1:24" s="44" customFormat="1" x14ac:dyDescent="0.5">
      <c r="A94" s="213" t="s">
        <v>1518</v>
      </c>
      <c r="B94" s="33" t="s">
        <v>13</v>
      </c>
      <c r="C94" s="32">
        <v>10461</v>
      </c>
      <c r="D94" s="32">
        <v>84</v>
      </c>
      <c r="E94" s="32">
        <v>8552</v>
      </c>
      <c r="F94" s="32">
        <v>4</v>
      </c>
      <c r="G94" s="32">
        <v>1</v>
      </c>
      <c r="H94" s="32">
        <v>1</v>
      </c>
      <c r="I94" s="32">
        <v>13.3</v>
      </c>
      <c r="J94" s="118">
        <f t="shared" si="0"/>
        <v>513.29999999999995</v>
      </c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42" t="s">
        <v>565</v>
      </c>
    </row>
    <row r="95" spans="1:24" s="44" customFormat="1" x14ac:dyDescent="0.5">
      <c r="A95" s="213" t="s">
        <v>1519</v>
      </c>
      <c r="B95" s="33" t="s">
        <v>13</v>
      </c>
      <c r="C95" s="32">
        <v>10462</v>
      </c>
      <c r="D95" s="32">
        <v>85</v>
      </c>
      <c r="E95" s="32">
        <v>8553</v>
      </c>
      <c r="F95" s="32">
        <v>9</v>
      </c>
      <c r="G95" s="32">
        <v>1</v>
      </c>
      <c r="H95" s="32">
        <v>1</v>
      </c>
      <c r="I95" s="32">
        <v>13.3</v>
      </c>
      <c r="J95" s="118">
        <f t="shared" si="0"/>
        <v>513.29999999999995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42" t="s">
        <v>532</v>
      </c>
    </row>
    <row r="96" spans="1:24" s="44" customFormat="1" x14ac:dyDescent="0.5">
      <c r="A96" s="213" t="s">
        <v>1520</v>
      </c>
      <c r="B96" s="33" t="s">
        <v>13</v>
      </c>
      <c r="C96" s="32">
        <v>52527</v>
      </c>
      <c r="D96" s="32">
        <v>952</v>
      </c>
      <c r="E96" s="32">
        <v>970</v>
      </c>
      <c r="F96" s="32">
        <v>9</v>
      </c>
      <c r="G96" s="32">
        <v>2</v>
      </c>
      <c r="H96" s="32">
        <v>2</v>
      </c>
      <c r="I96" s="32">
        <v>26</v>
      </c>
      <c r="J96" s="118">
        <f t="shared" si="0"/>
        <v>1026</v>
      </c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42" t="s">
        <v>533</v>
      </c>
    </row>
    <row r="97" spans="1:24" s="44" customFormat="1" x14ac:dyDescent="0.5">
      <c r="A97" s="213" t="s">
        <v>1521</v>
      </c>
      <c r="B97" s="33" t="s">
        <v>13</v>
      </c>
      <c r="C97" s="32">
        <v>52959</v>
      </c>
      <c r="D97" s="32">
        <v>951</v>
      </c>
      <c r="E97" s="32">
        <v>3975</v>
      </c>
      <c r="F97" s="32">
        <v>8</v>
      </c>
      <c r="G97" s="32">
        <v>3</v>
      </c>
      <c r="H97" s="32">
        <v>1</v>
      </c>
      <c r="I97" s="32">
        <v>3</v>
      </c>
      <c r="J97" s="118">
        <f t="shared" si="0"/>
        <v>1303</v>
      </c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42" t="s">
        <v>565</v>
      </c>
    </row>
    <row r="98" spans="1:24" s="44" customFormat="1" x14ac:dyDescent="0.5">
      <c r="A98" s="213" t="s">
        <v>1522</v>
      </c>
      <c r="B98" s="33" t="s">
        <v>13</v>
      </c>
      <c r="C98" s="32">
        <v>51166</v>
      </c>
      <c r="D98" s="32">
        <v>953</v>
      </c>
      <c r="E98" s="32">
        <v>971</v>
      </c>
      <c r="F98" s="32">
        <v>9</v>
      </c>
      <c r="G98" s="32">
        <v>1</v>
      </c>
      <c r="H98" s="32" t="s">
        <v>25</v>
      </c>
      <c r="I98" s="32">
        <v>31.2</v>
      </c>
      <c r="J98" s="118">
        <f>SUM(G98*400+I98)</f>
        <v>431.2</v>
      </c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42" t="s">
        <v>565</v>
      </c>
    </row>
    <row r="99" spans="1:24" s="44" customFormat="1" x14ac:dyDescent="0.5">
      <c r="A99" s="213" t="s">
        <v>1523</v>
      </c>
      <c r="B99" s="33" t="s">
        <v>13</v>
      </c>
      <c r="C99" s="32">
        <v>1123</v>
      </c>
      <c r="D99" s="32">
        <v>1250</v>
      </c>
      <c r="E99" s="32">
        <v>4464</v>
      </c>
      <c r="F99" s="32">
        <v>8</v>
      </c>
      <c r="G99" s="32">
        <v>1</v>
      </c>
      <c r="H99" s="32" t="s">
        <v>25</v>
      </c>
      <c r="I99" s="32">
        <v>54</v>
      </c>
      <c r="J99" s="118">
        <f>SUM(G99*400+6+I99)</f>
        <v>460</v>
      </c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228" t="s">
        <v>565</v>
      </c>
    </row>
    <row r="100" spans="1:24" s="44" customFormat="1" x14ac:dyDescent="0.5">
      <c r="A100" s="213" t="s">
        <v>1524</v>
      </c>
      <c r="B100" s="33" t="s">
        <v>13</v>
      </c>
      <c r="C100" s="32">
        <v>9330</v>
      </c>
      <c r="D100" s="32">
        <v>1319</v>
      </c>
      <c r="E100" s="32">
        <v>7999</v>
      </c>
      <c r="F100" s="32">
        <v>8</v>
      </c>
      <c r="G100" s="32">
        <v>1</v>
      </c>
      <c r="H100" s="32" t="s">
        <v>25</v>
      </c>
      <c r="I100" s="32">
        <v>16</v>
      </c>
      <c r="J100" s="118">
        <f>SUM(G100*400+I100)</f>
        <v>416</v>
      </c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228" t="s">
        <v>533</v>
      </c>
    </row>
    <row r="101" spans="1:24" s="44" customFormat="1" x14ac:dyDescent="0.5">
      <c r="A101" s="213" t="s">
        <v>1525</v>
      </c>
      <c r="B101" s="33" t="s">
        <v>13</v>
      </c>
      <c r="C101" s="32">
        <v>1122</v>
      </c>
      <c r="D101" s="32">
        <v>1251</v>
      </c>
      <c r="E101" s="32">
        <v>4461</v>
      </c>
      <c r="F101" s="32">
        <v>9</v>
      </c>
      <c r="G101" s="32" t="s">
        <v>25</v>
      </c>
      <c r="H101" s="32">
        <v>3</v>
      </c>
      <c r="I101" s="32">
        <v>95</v>
      </c>
      <c r="J101" s="118">
        <f>SUM(H101*100+I101)</f>
        <v>395</v>
      </c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228" t="s">
        <v>565</v>
      </c>
    </row>
    <row r="102" spans="1:24" s="44" customFormat="1" x14ac:dyDescent="0.5">
      <c r="A102" s="213" t="s">
        <v>1526</v>
      </c>
      <c r="B102" s="33" t="s">
        <v>13</v>
      </c>
      <c r="C102" s="32">
        <v>7337</v>
      </c>
      <c r="D102" s="32">
        <v>55</v>
      </c>
      <c r="E102" s="32">
        <v>6464</v>
      </c>
      <c r="F102" s="32">
        <v>8</v>
      </c>
      <c r="G102" s="32" t="s">
        <v>25</v>
      </c>
      <c r="H102" s="32">
        <v>3</v>
      </c>
      <c r="I102" s="32" t="s">
        <v>25</v>
      </c>
      <c r="J102" s="118">
        <f>SUM(H102*100)</f>
        <v>300</v>
      </c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228" t="s">
        <v>565</v>
      </c>
    </row>
    <row r="103" spans="1:24" s="44" customFormat="1" x14ac:dyDescent="0.5">
      <c r="A103" s="213" t="s">
        <v>1527</v>
      </c>
      <c r="B103" s="33" t="s">
        <v>13</v>
      </c>
      <c r="C103" s="32">
        <v>5133</v>
      </c>
      <c r="D103" s="32">
        <v>12</v>
      </c>
      <c r="E103" s="32">
        <v>5709</v>
      </c>
      <c r="F103" s="32">
        <v>9</v>
      </c>
      <c r="G103" s="32">
        <v>2</v>
      </c>
      <c r="H103" s="32" t="s">
        <v>25</v>
      </c>
      <c r="I103" s="32">
        <v>36.4</v>
      </c>
      <c r="J103" s="118">
        <f t="shared" ref="J103:J106" si="1">SUM(G103*400+I103)</f>
        <v>836.4</v>
      </c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228" t="s">
        <v>532</v>
      </c>
    </row>
    <row r="104" spans="1:24" s="44" customFormat="1" x14ac:dyDescent="0.5">
      <c r="A104" s="213" t="s">
        <v>1528</v>
      </c>
      <c r="B104" s="33" t="s">
        <v>13</v>
      </c>
      <c r="C104" s="32">
        <v>5136</v>
      </c>
      <c r="D104" s="32">
        <v>15</v>
      </c>
      <c r="E104" s="32">
        <v>5711</v>
      </c>
      <c r="F104" s="32">
        <v>3</v>
      </c>
      <c r="G104" s="32">
        <v>1</v>
      </c>
      <c r="H104" s="32" t="s">
        <v>25</v>
      </c>
      <c r="I104" s="32">
        <v>18.2</v>
      </c>
      <c r="J104" s="118">
        <f t="shared" si="1"/>
        <v>418.2</v>
      </c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228" t="s">
        <v>532</v>
      </c>
    </row>
    <row r="105" spans="1:24" s="44" customFormat="1" x14ac:dyDescent="0.5">
      <c r="A105" s="213" t="s">
        <v>1529</v>
      </c>
      <c r="B105" s="33" t="s">
        <v>13</v>
      </c>
      <c r="C105" s="32">
        <v>5139</v>
      </c>
      <c r="D105" s="32">
        <v>18</v>
      </c>
      <c r="E105" s="32">
        <v>5714</v>
      </c>
      <c r="F105" s="32">
        <v>4</v>
      </c>
      <c r="G105" s="32">
        <v>1</v>
      </c>
      <c r="H105" s="32" t="s">
        <v>25</v>
      </c>
      <c r="I105" s="32">
        <v>19.2</v>
      </c>
      <c r="J105" s="118">
        <f t="shared" si="1"/>
        <v>419.2</v>
      </c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228" t="s">
        <v>532</v>
      </c>
    </row>
    <row r="106" spans="1:24" s="44" customFormat="1" x14ac:dyDescent="0.5">
      <c r="A106" s="213" t="s">
        <v>1530</v>
      </c>
      <c r="B106" s="71" t="s">
        <v>13</v>
      </c>
      <c r="C106" s="45">
        <v>5134</v>
      </c>
      <c r="D106" s="45">
        <v>13</v>
      </c>
      <c r="E106" s="45">
        <v>5709</v>
      </c>
      <c r="F106" s="45">
        <v>9</v>
      </c>
      <c r="G106" s="45">
        <v>1</v>
      </c>
      <c r="H106" s="45" t="s">
        <v>25</v>
      </c>
      <c r="I106" s="45">
        <v>18.2</v>
      </c>
      <c r="J106" s="45">
        <f t="shared" si="1"/>
        <v>418.2</v>
      </c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75" t="s">
        <v>532</v>
      </c>
    </row>
    <row r="107" spans="1:24" s="44" customFormat="1" ht="27.75" x14ac:dyDescent="0.65">
      <c r="A107" s="304" t="s">
        <v>1514</v>
      </c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</row>
    <row r="108" spans="1:24" s="44" customFormat="1" ht="27.75" x14ac:dyDescent="0.65">
      <c r="A108" s="305" t="s">
        <v>1102</v>
      </c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</row>
    <row r="109" spans="1:24" s="44" customFormat="1" ht="27.75" x14ac:dyDescent="0.65">
      <c r="A109" s="304" t="s">
        <v>1069</v>
      </c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</row>
    <row r="110" spans="1:24" s="44" customFormat="1" ht="27.75" x14ac:dyDescent="0.65">
      <c r="A110" s="304" t="s">
        <v>1070</v>
      </c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</row>
    <row r="111" spans="1:24" s="44" customFormat="1" x14ac:dyDescent="0.5">
      <c r="A111" s="271" t="s">
        <v>1089</v>
      </c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3"/>
      <c r="O111" s="271" t="s">
        <v>1101</v>
      </c>
      <c r="P111" s="272"/>
      <c r="Q111" s="272"/>
      <c r="R111" s="272"/>
      <c r="S111" s="272"/>
      <c r="T111" s="272"/>
      <c r="U111" s="272"/>
      <c r="V111" s="272"/>
      <c r="W111" s="272"/>
      <c r="X111" s="273"/>
    </row>
    <row r="112" spans="1:24" s="44" customFormat="1" x14ac:dyDescent="0.5">
      <c r="A112" s="306" t="s">
        <v>1071</v>
      </c>
      <c r="B112" s="92"/>
      <c r="C112" s="96"/>
      <c r="D112" s="277" t="s">
        <v>0</v>
      </c>
      <c r="E112" s="289" t="s">
        <v>1</v>
      </c>
      <c r="F112" s="86"/>
      <c r="G112" s="291" t="s">
        <v>18</v>
      </c>
      <c r="H112" s="292"/>
      <c r="I112" s="293"/>
      <c r="J112" s="265" t="s">
        <v>1088</v>
      </c>
      <c r="K112" s="266"/>
      <c r="L112" s="266"/>
      <c r="M112" s="266"/>
      <c r="N112" s="267"/>
      <c r="O112" s="268" t="s">
        <v>1071</v>
      </c>
      <c r="P112" s="92"/>
      <c r="Q112" s="92"/>
      <c r="R112" s="104"/>
      <c r="S112" s="308" t="s">
        <v>1088</v>
      </c>
      <c r="T112" s="309"/>
      <c r="U112" s="309"/>
      <c r="V112" s="309"/>
      <c r="W112" s="310"/>
      <c r="X112" s="261" t="s">
        <v>1100</v>
      </c>
    </row>
    <row r="113" spans="1:24" s="44" customFormat="1" x14ac:dyDescent="0.5">
      <c r="A113" s="307"/>
      <c r="B113" s="93" t="s">
        <v>1072</v>
      </c>
      <c r="C113" s="97" t="s">
        <v>1073</v>
      </c>
      <c r="D113" s="278"/>
      <c r="E113" s="290"/>
      <c r="F113" s="87" t="s">
        <v>1075</v>
      </c>
      <c r="G113" s="285" t="s">
        <v>19</v>
      </c>
      <c r="H113" s="277" t="s">
        <v>20</v>
      </c>
      <c r="I113" s="277" t="s">
        <v>21</v>
      </c>
      <c r="J113" s="83"/>
      <c r="K113" s="261" t="s">
        <v>1079</v>
      </c>
      <c r="L113" s="261" t="s">
        <v>1080</v>
      </c>
      <c r="M113" s="89"/>
      <c r="N113" s="83" t="s">
        <v>1086</v>
      </c>
      <c r="O113" s="269"/>
      <c r="P113" s="93"/>
      <c r="Q113" s="93" t="s">
        <v>1072</v>
      </c>
      <c r="R113" s="26" t="s">
        <v>1094</v>
      </c>
      <c r="S113" s="83"/>
      <c r="T113" s="281" t="s">
        <v>1079</v>
      </c>
      <c r="U113" s="261" t="s">
        <v>1080</v>
      </c>
      <c r="V113" s="89"/>
      <c r="W113" s="83" t="s">
        <v>1097</v>
      </c>
      <c r="X113" s="262"/>
    </row>
    <row r="114" spans="1:24" s="44" customFormat="1" x14ac:dyDescent="0.5">
      <c r="A114" s="307"/>
      <c r="B114" s="93" t="s">
        <v>22</v>
      </c>
      <c r="C114" s="97" t="s">
        <v>1074</v>
      </c>
      <c r="D114" s="278"/>
      <c r="E114" s="290"/>
      <c r="F114" s="24" t="s">
        <v>1076</v>
      </c>
      <c r="G114" s="287"/>
      <c r="H114" s="278"/>
      <c r="I114" s="278"/>
      <c r="J114" s="84" t="s">
        <v>1078</v>
      </c>
      <c r="K114" s="262"/>
      <c r="L114" s="262"/>
      <c r="M114" s="89" t="s">
        <v>1081</v>
      </c>
      <c r="N114" s="84" t="s">
        <v>1085</v>
      </c>
      <c r="O114" s="269"/>
      <c r="P114" s="93" t="s">
        <v>1090</v>
      </c>
      <c r="Q114" s="93" t="s">
        <v>1091</v>
      </c>
      <c r="R114" s="26" t="s">
        <v>1095</v>
      </c>
      <c r="S114" s="84" t="s">
        <v>1078</v>
      </c>
      <c r="T114" s="284"/>
      <c r="U114" s="262"/>
      <c r="V114" s="89" t="s">
        <v>1081</v>
      </c>
      <c r="W114" s="84" t="s">
        <v>1098</v>
      </c>
      <c r="X114" s="262"/>
    </row>
    <row r="115" spans="1:24" s="44" customFormat="1" x14ac:dyDescent="0.5">
      <c r="A115" s="307"/>
      <c r="B115" s="93"/>
      <c r="C115" s="97" t="s">
        <v>861</v>
      </c>
      <c r="D115" s="278"/>
      <c r="E115" s="290"/>
      <c r="F115" s="87" t="s">
        <v>1077</v>
      </c>
      <c r="G115" s="287"/>
      <c r="H115" s="278"/>
      <c r="I115" s="278"/>
      <c r="J115" s="84" t="s">
        <v>1082</v>
      </c>
      <c r="K115" s="262"/>
      <c r="L115" s="262"/>
      <c r="M115" s="89" t="s">
        <v>1084</v>
      </c>
      <c r="N115" s="84" t="s">
        <v>1087</v>
      </c>
      <c r="O115" s="269"/>
      <c r="P115" s="93"/>
      <c r="Q115" s="93" t="s">
        <v>1092</v>
      </c>
      <c r="R115" s="26" t="s">
        <v>1096</v>
      </c>
      <c r="S115" s="84" t="s">
        <v>1082</v>
      </c>
      <c r="T115" s="284"/>
      <c r="U115" s="262"/>
      <c r="V115" s="89" t="s">
        <v>1084</v>
      </c>
      <c r="W115" s="84" t="s">
        <v>1091</v>
      </c>
      <c r="X115" s="262"/>
    </row>
    <row r="116" spans="1:24" s="44" customFormat="1" x14ac:dyDescent="0.5">
      <c r="A116" s="28"/>
      <c r="B116" s="94"/>
      <c r="C116" s="22"/>
      <c r="D116" s="29"/>
      <c r="E116" s="22"/>
      <c r="F116" s="29"/>
      <c r="G116" s="103"/>
      <c r="H116" s="29"/>
      <c r="I116" s="29"/>
      <c r="J116" s="85" t="s">
        <v>1083</v>
      </c>
      <c r="K116" s="263"/>
      <c r="L116" s="263"/>
      <c r="M116" s="30" t="s">
        <v>1085</v>
      </c>
      <c r="N116" s="85" t="s">
        <v>1072</v>
      </c>
      <c r="O116" s="270"/>
      <c r="P116" s="94"/>
      <c r="Q116" s="94" t="s">
        <v>1093</v>
      </c>
      <c r="R116" s="65"/>
      <c r="S116" s="85" t="s">
        <v>1083</v>
      </c>
      <c r="T116" s="296"/>
      <c r="U116" s="263"/>
      <c r="V116" s="30" t="s">
        <v>1085</v>
      </c>
      <c r="W116" s="85" t="s">
        <v>1099</v>
      </c>
      <c r="X116" s="263"/>
    </row>
    <row r="117" spans="1:24" s="44" customFormat="1" x14ac:dyDescent="0.5">
      <c r="A117" s="213" t="s">
        <v>1531</v>
      </c>
      <c r="B117" s="33" t="s">
        <v>13</v>
      </c>
      <c r="C117" s="32">
        <v>5135</v>
      </c>
      <c r="D117" s="32">
        <v>14</v>
      </c>
      <c r="E117" s="32">
        <v>5710</v>
      </c>
      <c r="F117" s="32">
        <v>9</v>
      </c>
      <c r="G117" s="32">
        <v>1</v>
      </c>
      <c r="H117" s="32" t="s">
        <v>25</v>
      </c>
      <c r="I117" s="32">
        <v>18.2</v>
      </c>
      <c r="J117" s="118">
        <f t="shared" ref="J117:J120" si="2">SUM(G117*400+I117)</f>
        <v>418.2</v>
      </c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42" t="s">
        <v>532</v>
      </c>
    </row>
    <row r="118" spans="1:24" s="44" customFormat="1" x14ac:dyDescent="0.5">
      <c r="A118" s="213" t="s">
        <v>1532</v>
      </c>
      <c r="B118" s="33" t="s">
        <v>13</v>
      </c>
      <c r="C118" s="32">
        <v>5137</v>
      </c>
      <c r="D118" s="32">
        <v>16</v>
      </c>
      <c r="E118" s="32">
        <v>5712</v>
      </c>
      <c r="F118" s="32">
        <v>9</v>
      </c>
      <c r="G118" s="32">
        <v>1</v>
      </c>
      <c r="H118" s="32" t="s">
        <v>25</v>
      </c>
      <c r="I118" s="32">
        <v>18.2</v>
      </c>
      <c r="J118" s="118">
        <f t="shared" si="2"/>
        <v>418.2</v>
      </c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42" t="s">
        <v>532</v>
      </c>
    </row>
    <row r="119" spans="1:24" s="44" customFormat="1" x14ac:dyDescent="0.5">
      <c r="A119" s="213" t="s">
        <v>1533</v>
      </c>
      <c r="B119" s="33" t="s">
        <v>13</v>
      </c>
      <c r="C119" s="32">
        <v>5138</v>
      </c>
      <c r="D119" s="32">
        <v>17</v>
      </c>
      <c r="E119" s="32">
        <v>5713</v>
      </c>
      <c r="F119" s="32">
        <v>9</v>
      </c>
      <c r="G119" s="32">
        <v>1</v>
      </c>
      <c r="H119" s="32" t="s">
        <v>25</v>
      </c>
      <c r="I119" s="32">
        <v>18.2</v>
      </c>
      <c r="J119" s="118">
        <f t="shared" si="2"/>
        <v>418.2</v>
      </c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42" t="s">
        <v>532</v>
      </c>
    </row>
    <row r="120" spans="1:24" s="44" customFormat="1" x14ac:dyDescent="0.5">
      <c r="A120" s="213" t="s">
        <v>1534</v>
      </c>
      <c r="B120" s="33" t="s">
        <v>13</v>
      </c>
      <c r="C120" s="32">
        <v>51167</v>
      </c>
      <c r="D120" s="32">
        <v>957</v>
      </c>
      <c r="E120" s="32">
        <v>972</v>
      </c>
      <c r="F120" s="32"/>
      <c r="G120" s="32">
        <v>1</v>
      </c>
      <c r="H120" s="32" t="s">
        <v>25</v>
      </c>
      <c r="I120" s="32">
        <v>18.2</v>
      </c>
      <c r="J120" s="118">
        <f t="shared" si="2"/>
        <v>418.2</v>
      </c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42" t="s">
        <v>532</v>
      </c>
    </row>
    <row r="121" spans="1:24" s="44" customFormat="1" x14ac:dyDescent="0.5">
      <c r="A121" s="213" t="s">
        <v>1537</v>
      </c>
      <c r="B121" s="33" t="s">
        <v>13</v>
      </c>
      <c r="C121" s="32">
        <v>1379</v>
      </c>
      <c r="D121" s="32">
        <v>1266</v>
      </c>
      <c r="E121" s="32">
        <v>4654</v>
      </c>
      <c r="F121" s="32"/>
      <c r="G121" s="32" t="s">
        <v>25</v>
      </c>
      <c r="H121" s="32">
        <v>1</v>
      </c>
      <c r="I121" s="32">
        <v>61.7</v>
      </c>
      <c r="J121" s="118"/>
      <c r="K121" s="118"/>
      <c r="L121" s="118">
        <f>SUM(H121*100+I121)</f>
        <v>161.69999999999999</v>
      </c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42" t="s">
        <v>978</v>
      </c>
    </row>
    <row r="122" spans="1:24" s="44" customFormat="1" x14ac:dyDescent="0.5">
      <c r="A122" s="213" t="s">
        <v>1538</v>
      </c>
      <c r="B122" s="33" t="s">
        <v>13</v>
      </c>
      <c r="C122" s="32">
        <v>51111</v>
      </c>
      <c r="D122" s="32">
        <v>867</v>
      </c>
      <c r="E122" s="32">
        <v>798</v>
      </c>
      <c r="F122" s="32"/>
      <c r="G122" s="32">
        <v>3</v>
      </c>
      <c r="H122" s="32">
        <v>2</v>
      </c>
      <c r="I122" s="32">
        <v>11</v>
      </c>
      <c r="J122" s="118">
        <f>SUM(G122*400+H122*100+I122)</f>
        <v>1411</v>
      </c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42" t="s">
        <v>532</v>
      </c>
    </row>
    <row r="123" spans="1:24" s="44" customFormat="1" x14ac:dyDescent="0.5">
      <c r="A123" s="213" t="s">
        <v>1539</v>
      </c>
      <c r="B123" s="33" t="s">
        <v>13</v>
      </c>
      <c r="C123" s="32">
        <v>8980</v>
      </c>
      <c r="D123" s="32">
        <v>70</v>
      </c>
      <c r="E123" s="32">
        <v>7662</v>
      </c>
      <c r="F123" s="32">
        <v>3</v>
      </c>
      <c r="G123" s="32">
        <v>5</v>
      </c>
      <c r="H123" s="32" t="s">
        <v>25</v>
      </c>
      <c r="I123" s="32">
        <v>15</v>
      </c>
      <c r="J123" s="118">
        <f>SUM(G123*400+I123)</f>
        <v>2015</v>
      </c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42" t="s">
        <v>979</v>
      </c>
    </row>
    <row r="124" spans="1:24" s="44" customFormat="1" x14ac:dyDescent="0.5">
      <c r="A124" s="213" t="s">
        <v>1540</v>
      </c>
      <c r="B124" s="33" t="s">
        <v>13</v>
      </c>
      <c r="C124" s="32">
        <v>8979</v>
      </c>
      <c r="D124" s="32">
        <v>69</v>
      </c>
      <c r="E124" s="32">
        <v>7661</v>
      </c>
      <c r="F124" s="32">
        <v>13</v>
      </c>
      <c r="G124" s="32">
        <v>2</v>
      </c>
      <c r="H124" s="32">
        <v>2</v>
      </c>
      <c r="I124" s="32">
        <v>15</v>
      </c>
      <c r="J124" s="118">
        <f>SUM(G124*400+H124*100+I124)</f>
        <v>1015</v>
      </c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42" t="s">
        <v>565</v>
      </c>
    </row>
    <row r="125" spans="1:24" s="44" customFormat="1" x14ac:dyDescent="0.5">
      <c r="A125" s="213" t="s">
        <v>1541</v>
      </c>
      <c r="B125" s="33" t="s">
        <v>13</v>
      </c>
      <c r="C125" s="32">
        <v>8978</v>
      </c>
      <c r="D125" s="32">
        <v>68</v>
      </c>
      <c r="E125" s="32">
        <v>7660</v>
      </c>
      <c r="F125" s="32"/>
      <c r="G125" s="32">
        <v>2</v>
      </c>
      <c r="H125" s="32">
        <v>2</v>
      </c>
      <c r="I125" s="32">
        <v>10</v>
      </c>
      <c r="J125" s="118">
        <f>SUM(G125*400+H125*100+I125)</f>
        <v>1010</v>
      </c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42" t="s">
        <v>565</v>
      </c>
    </row>
    <row r="126" spans="1:24" s="44" customFormat="1" x14ac:dyDescent="0.5">
      <c r="A126" s="213" t="s">
        <v>1542</v>
      </c>
      <c r="B126" s="33" t="s">
        <v>13</v>
      </c>
      <c r="C126" s="32">
        <v>8977</v>
      </c>
      <c r="D126" s="32">
        <v>67</v>
      </c>
      <c r="E126" s="32">
        <v>7659</v>
      </c>
      <c r="F126" s="32"/>
      <c r="G126" s="32">
        <v>2</v>
      </c>
      <c r="H126" s="32">
        <v>2</v>
      </c>
      <c r="I126" s="32">
        <v>10</v>
      </c>
      <c r="J126" s="118">
        <f>SUM(G126*400+H126*100+I126)</f>
        <v>1010</v>
      </c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42" t="s">
        <v>565</v>
      </c>
    </row>
    <row r="127" spans="1:24" s="44" customFormat="1" x14ac:dyDescent="0.5">
      <c r="A127" s="213" t="s">
        <v>1543</v>
      </c>
      <c r="B127" s="33" t="s">
        <v>13</v>
      </c>
      <c r="C127" s="32">
        <v>12165</v>
      </c>
      <c r="D127" s="32">
        <v>130</v>
      </c>
      <c r="E127" s="32">
        <v>9236</v>
      </c>
      <c r="F127" s="32">
        <v>13</v>
      </c>
      <c r="G127" s="32">
        <v>2</v>
      </c>
      <c r="H127" s="32" t="s">
        <v>25</v>
      </c>
      <c r="I127" s="32">
        <v>86.5</v>
      </c>
      <c r="J127" s="118">
        <f>SUM(G127*400+I127)</f>
        <v>886.5</v>
      </c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42" t="s">
        <v>565</v>
      </c>
    </row>
    <row r="128" spans="1:24" s="44" customFormat="1" x14ac:dyDescent="0.5">
      <c r="A128" s="213" t="s">
        <v>1544</v>
      </c>
      <c r="B128" s="33" t="s">
        <v>13</v>
      </c>
      <c r="C128" s="32">
        <v>8976</v>
      </c>
      <c r="D128" s="32">
        <v>66</v>
      </c>
      <c r="E128" s="32">
        <v>7658</v>
      </c>
      <c r="F128" s="32">
        <v>9</v>
      </c>
      <c r="G128" s="32">
        <v>2</v>
      </c>
      <c r="H128" s="32" t="s">
        <v>25</v>
      </c>
      <c r="I128" s="32">
        <v>89.6</v>
      </c>
      <c r="J128" s="118">
        <f>SUM(G128*400+I128)</f>
        <v>889.6</v>
      </c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42" t="s">
        <v>565</v>
      </c>
    </row>
    <row r="129" spans="1:24" s="44" customFormat="1" x14ac:dyDescent="0.5">
      <c r="A129" s="213" t="s">
        <v>1545</v>
      </c>
      <c r="B129" s="33" t="s">
        <v>13</v>
      </c>
      <c r="C129" s="32">
        <v>8975</v>
      </c>
      <c r="D129" s="32">
        <v>65</v>
      </c>
      <c r="E129" s="32">
        <v>7657</v>
      </c>
      <c r="F129" s="32">
        <v>9</v>
      </c>
      <c r="G129" s="32">
        <v>2</v>
      </c>
      <c r="H129" s="32">
        <v>3</v>
      </c>
      <c r="I129" s="32">
        <v>34</v>
      </c>
      <c r="J129" s="118">
        <f>SUM(G129*400+H129*100+I129)</f>
        <v>1134</v>
      </c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42" t="s">
        <v>565</v>
      </c>
    </row>
    <row r="130" spans="1:24" s="44" customFormat="1" x14ac:dyDescent="0.5">
      <c r="A130" s="213" t="s">
        <v>1546</v>
      </c>
      <c r="B130" s="33" t="s">
        <v>13</v>
      </c>
      <c r="C130" s="32">
        <v>10030</v>
      </c>
      <c r="D130" s="32">
        <v>1322</v>
      </c>
      <c r="E130" s="32">
        <v>8350</v>
      </c>
      <c r="F130" s="32">
        <v>4</v>
      </c>
      <c r="G130" s="32">
        <v>1</v>
      </c>
      <c r="H130" s="32">
        <v>2</v>
      </c>
      <c r="I130" s="32" t="s">
        <v>25</v>
      </c>
      <c r="J130" s="118">
        <f>SUM(G130*400+H130)</f>
        <v>402</v>
      </c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42" t="s">
        <v>565</v>
      </c>
    </row>
    <row r="131" spans="1:24" s="44" customFormat="1" x14ac:dyDescent="0.5">
      <c r="A131" s="213" t="s">
        <v>1547</v>
      </c>
      <c r="B131" s="33" t="s">
        <v>13</v>
      </c>
      <c r="C131" s="32">
        <v>8974</v>
      </c>
      <c r="D131" s="32">
        <v>64</v>
      </c>
      <c r="E131" s="32">
        <v>7656</v>
      </c>
      <c r="F131" s="32">
        <v>4</v>
      </c>
      <c r="G131" s="32">
        <v>1</v>
      </c>
      <c r="H131" s="32" t="s">
        <v>25</v>
      </c>
      <c r="I131" s="32">
        <v>56.6</v>
      </c>
      <c r="J131" s="118">
        <f>SUM(G131*400+I131)</f>
        <v>456.6</v>
      </c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42" t="s">
        <v>565</v>
      </c>
    </row>
    <row r="132" spans="1:24" s="44" customFormat="1" x14ac:dyDescent="0.5">
      <c r="A132" s="213" t="s">
        <v>1548</v>
      </c>
      <c r="B132" s="33" t="s">
        <v>13</v>
      </c>
      <c r="C132" s="32">
        <v>52958</v>
      </c>
      <c r="D132" s="32">
        <v>949</v>
      </c>
      <c r="E132" s="32">
        <v>968</v>
      </c>
      <c r="F132" s="32">
        <v>13</v>
      </c>
      <c r="G132" s="32">
        <v>6</v>
      </c>
      <c r="H132" s="32">
        <v>2</v>
      </c>
      <c r="I132" s="32">
        <v>33</v>
      </c>
      <c r="J132" s="118"/>
      <c r="K132" s="118"/>
      <c r="L132" s="118"/>
      <c r="M132" s="118"/>
      <c r="N132" s="118">
        <f>SUM(G132*400+H132*100+I132)</f>
        <v>2633</v>
      </c>
      <c r="O132" s="118"/>
      <c r="P132" s="118"/>
      <c r="Q132" s="118"/>
      <c r="R132" s="118"/>
      <c r="S132" s="118"/>
      <c r="T132" s="118"/>
      <c r="U132" s="118"/>
      <c r="V132" s="118"/>
      <c r="W132" s="118"/>
      <c r="X132" s="42" t="s">
        <v>707</v>
      </c>
    </row>
    <row r="133" spans="1:24" s="44" customFormat="1" x14ac:dyDescent="0.5">
      <c r="A133" s="213" t="s">
        <v>1549</v>
      </c>
      <c r="B133" s="33" t="s">
        <v>13</v>
      </c>
      <c r="C133" s="32">
        <v>51165</v>
      </c>
      <c r="D133" s="32">
        <v>950</v>
      </c>
      <c r="E133" s="32">
        <v>969</v>
      </c>
      <c r="F133" s="32">
        <v>13</v>
      </c>
      <c r="G133" s="32">
        <v>11</v>
      </c>
      <c r="H133" s="32">
        <v>2</v>
      </c>
      <c r="I133" s="32">
        <v>85</v>
      </c>
      <c r="J133" s="118"/>
      <c r="K133" s="118"/>
      <c r="L133" s="118"/>
      <c r="M133" s="118"/>
      <c r="N133" s="118">
        <f>SUM(G133*400+H133*100+I133)</f>
        <v>4685</v>
      </c>
      <c r="O133" s="118"/>
      <c r="P133" s="118"/>
      <c r="Q133" s="118"/>
      <c r="R133" s="118"/>
      <c r="S133" s="118"/>
      <c r="T133" s="118"/>
      <c r="U133" s="118"/>
      <c r="V133" s="118"/>
      <c r="W133" s="118"/>
      <c r="X133" s="42" t="s">
        <v>980</v>
      </c>
    </row>
    <row r="134" spans="1:24" s="44" customFormat="1" x14ac:dyDescent="0.5">
      <c r="A134" s="213" t="s">
        <v>1550</v>
      </c>
      <c r="B134" s="33" t="s">
        <v>13</v>
      </c>
      <c r="C134" s="45">
        <v>53945</v>
      </c>
      <c r="D134" s="33" t="s">
        <v>981</v>
      </c>
      <c r="E134" s="45">
        <v>794</v>
      </c>
      <c r="F134" s="32">
        <v>13</v>
      </c>
      <c r="G134" s="33" t="s">
        <v>982</v>
      </c>
      <c r="H134" s="45">
        <v>1</v>
      </c>
      <c r="I134" s="33" t="s">
        <v>983</v>
      </c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42" t="s">
        <v>565</v>
      </c>
    </row>
    <row r="135" spans="1:24" s="44" customFormat="1" x14ac:dyDescent="0.5">
      <c r="A135" s="213" t="s">
        <v>1551</v>
      </c>
      <c r="B135" s="33" t="s">
        <v>13</v>
      </c>
      <c r="C135" s="32">
        <v>5431</v>
      </c>
      <c r="D135" s="32">
        <v>22</v>
      </c>
      <c r="E135" s="32">
        <v>5765</v>
      </c>
      <c r="F135" s="32">
        <v>8</v>
      </c>
      <c r="G135" s="32">
        <v>2</v>
      </c>
      <c r="H135" s="32">
        <v>2</v>
      </c>
      <c r="I135" s="32">
        <v>98</v>
      </c>
      <c r="J135" s="118">
        <f>SUM(G135*400+H135*100+I135)</f>
        <v>1098</v>
      </c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228" t="s">
        <v>565</v>
      </c>
    </row>
    <row r="136" spans="1:24" s="44" customFormat="1" x14ac:dyDescent="0.5">
      <c r="A136" s="213" t="s">
        <v>1552</v>
      </c>
      <c r="B136" s="33" t="s">
        <v>13</v>
      </c>
      <c r="C136" s="32">
        <v>51112</v>
      </c>
      <c r="D136" s="32">
        <v>874</v>
      </c>
      <c r="E136" s="32">
        <v>804</v>
      </c>
      <c r="F136" s="32">
        <v>14</v>
      </c>
      <c r="G136" s="32" t="s">
        <v>25</v>
      </c>
      <c r="H136" s="32">
        <v>3</v>
      </c>
      <c r="I136" s="32">
        <v>89</v>
      </c>
      <c r="J136" s="118">
        <f>SUM(H136*100+I136)</f>
        <v>389</v>
      </c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228" t="s">
        <v>565</v>
      </c>
    </row>
    <row r="137" spans="1:24" s="44" customFormat="1" x14ac:dyDescent="0.5">
      <c r="A137" s="213" t="s">
        <v>1553</v>
      </c>
      <c r="B137" s="33" t="s">
        <v>13</v>
      </c>
      <c r="C137" s="32">
        <v>65962</v>
      </c>
      <c r="D137" s="32">
        <v>1201</v>
      </c>
      <c r="E137" s="32">
        <v>4</v>
      </c>
      <c r="F137" s="32">
        <v>14</v>
      </c>
      <c r="G137" s="32">
        <v>1</v>
      </c>
      <c r="H137" s="32" t="s">
        <v>25</v>
      </c>
      <c r="I137" s="32">
        <v>2.2000000000000002</v>
      </c>
      <c r="J137" s="118">
        <f>SUM(G137*400+I137)</f>
        <v>402.2</v>
      </c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228" t="s">
        <v>565</v>
      </c>
    </row>
    <row r="138" spans="1:24" s="44" customFormat="1" x14ac:dyDescent="0.5">
      <c r="A138" s="213" t="s">
        <v>1554</v>
      </c>
      <c r="B138" s="33" t="s">
        <v>13</v>
      </c>
      <c r="C138" s="32">
        <v>65963</v>
      </c>
      <c r="D138" s="32">
        <v>1202</v>
      </c>
      <c r="E138" s="32">
        <v>5</v>
      </c>
      <c r="F138" s="32"/>
      <c r="G138" s="32" t="s">
        <v>25</v>
      </c>
      <c r="H138" s="32" t="s">
        <v>25</v>
      </c>
      <c r="I138" s="32">
        <v>92.6</v>
      </c>
      <c r="J138" s="118">
        <f>SUM(I138)</f>
        <v>92.6</v>
      </c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228" t="s">
        <v>984</v>
      </c>
    </row>
    <row r="139" spans="1:24" s="44" customFormat="1" x14ac:dyDescent="0.5">
      <c r="A139" s="213" t="s">
        <v>1555</v>
      </c>
      <c r="B139" s="33" t="s">
        <v>13</v>
      </c>
      <c r="C139" s="32">
        <v>51113</v>
      </c>
      <c r="D139" s="32">
        <v>875</v>
      </c>
      <c r="E139" s="32">
        <v>3</v>
      </c>
      <c r="F139" s="32"/>
      <c r="G139" s="32">
        <v>1</v>
      </c>
      <c r="H139" s="32">
        <v>1</v>
      </c>
      <c r="I139" s="32">
        <v>60.7</v>
      </c>
      <c r="J139" s="118">
        <f>SUM(G139*400+H139*100+I139)</f>
        <v>560.70000000000005</v>
      </c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228" t="s">
        <v>985</v>
      </c>
    </row>
    <row r="140" spans="1:24" s="44" customFormat="1" x14ac:dyDescent="0.5">
      <c r="A140" s="213" t="s">
        <v>1556</v>
      </c>
      <c r="B140" s="33" t="s">
        <v>13</v>
      </c>
      <c r="C140" s="32">
        <v>10168</v>
      </c>
      <c r="D140" s="32">
        <v>1332</v>
      </c>
      <c r="E140" s="32">
        <v>8418</v>
      </c>
      <c r="F140" s="32">
        <v>13</v>
      </c>
      <c r="G140" s="32" t="s">
        <v>25</v>
      </c>
      <c r="H140" s="32">
        <v>2</v>
      </c>
      <c r="I140" s="32" t="s">
        <v>25</v>
      </c>
      <c r="J140" s="118">
        <f>SUM(H140*100)</f>
        <v>200</v>
      </c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228" t="s">
        <v>565</v>
      </c>
    </row>
    <row r="141" spans="1:24" s="44" customFormat="1" x14ac:dyDescent="0.5">
      <c r="A141" s="213" t="s">
        <v>1557</v>
      </c>
      <c r="B141" s="71" t="s">
        <v>13</v>
      </c>
      <c r="C141" s="45">
        <v>5961</v>
      </c>
      <c r="D141" s="45">
        <v>33</v>
      </c>
      <c r="E141" s="45">
        <v>6019</v>
      </c>
      <c r="F141" s="45">
        <v>9</v>
      </c>
      <c r="G141" s="45">
        <v>2</v>
      </c>
      <c r="H141" s="45">
        <v>1</v>
      </c>
      <c r="I141" s="45">
        <v>45</v>
      </c>
      <c r="J141" s="45">
        <f>SUM(G141*400+H141*100+I141)</f>
        <v>945</v>
      </c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 t="s">
        <v>565</v>
      </c>
    </row>
    <row r="142" spans="1:24" s="44" customFormat="1" ht="27.75" x14ac:dyDescent="0.65">
      <c r="A142" s="304" t="s">
        <v>1535</v>
      </c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</row>
    <row r="143" spans="1:24" s="44" customFormat="1" ht="27.75" x14ac:dyDescent="0.65">
      <c r="A143" s="305" t="s">
        <v>1102</v>
      </c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</row>
    <row r="144" spans="1:24" s="44" customFormat="1" ht="27.75" x14ac:dyDescent="0.65">
      <c r="A144" s="304" t="s">
        <v>1069</v>
      </c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</row>
    <row r="145" spans="1:24" s="44" customFormat="1" ht="27.75" x14ac:dyDescent="0.65">
      <c r="A145" s="304" t="s">
        <v>1070</v>
      </c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</row>
    <row r="146" spans="1:24" s="44" customFormat="1" x14ac:dyDescent="0.5">
      <c r="A146" s="271" t="s">
        <v>1089</v>
      </c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3"/>
      <c r="O146" s="271" t="s">
        <v>1101</v>
      </c>
      <c r="P146" s="272"/>
      <c r="Q146" s="272"/>
      <c r="R146" s="272"/>
      <c r="S146" s="272"/>
      <c r="T146" s="272"/>
      <c r="U146" s="272"/>
      <c r="V146" s="272"/>
      <c r="W146" s="272"/>
      <c r="X146" s="273"/>
    </row>
    <row r="147" spans="1:24" s="44" customFormat="1" x14ac:dyDescent="0.5">
      <c r="A147" s="306" t="s">
        <v>1071</v>
      </c>
      <c r="B147" s="92"/>
      <c r="C147" s="96"/>
      <c r="D147" s="277" t="s">
        <v>0</v>
      </c>
      <c r="E147" s="289" t="s">
        <v>1</v>
      </c>
      <c r="F147" s="86"/>
      <c r="G147" s="291" t="s">
        <v>18</v>
      </c>
      <c r="H147" s="292"/>
      <c r="I147" s="293"/>
      <c r="J147" s="265" t="s">
        <v>1088</v>
      </c>
      <c r="K147" s="266"/>
      <c r="L147" s="266"/>
      <c r="M147" s="266"/>
      <c r="N147" s="267"/>
      <c r="O147" s="268" t="s">
        <v>1071</v>
      </c>
      <c r="P147" s="92"/>
      <c r="Q147" s="92"/>
      <c r="R147" s="104"/>
      <c r="S147" s="308" t="s">
        <v>1088</v>
      </c>
      <c r="T147" s="309"/>
      <c r="U147" s="309"/>
      <c r="V147" s="309"/>
      <c r="W147" s="310"/>
      <c r="X147" s="261" t="s">
        <v>1100</v>
      </c>
    </row>
    <row r="148" spans="1:24" s="44" customFormat="1" x14ac:dyDescent="0.5">
      <c r="A148" s="307"/>
      <c r="B148" s="93" t="s">
        <v>1072</v>
      </c>
      <c r="C148" s="97" t="s">
        <v>1073</v>
      </c>
      <c r="D148" s="278"/>
      <c r="E148" s="290"/>
      <c r="F148" s="87" t="s">
        <v>1075</v>
      </c>
      <c r="G148" s="285" t="s">
        <v>19</v>
      </c>
      <c r="H148" s="277" t="s">
        <v>20</v>
      </c>
      <c r="I148" s="277" t="s">
        <v>21</v>
      </c>
      <c r="J148" s="83"/>
      <c r="K148" s="261" t="s">
        <v>1079</v>
      </c>
      <c r="L148" s="261" t="s">
        <v>1080</v>
      </c>
      <c r="M148" s="89"/>
      <c r="N148" s="83" t="s">
        <v>1086</v>
      </c>
      <c r="O148" s="269"/>
      <c r="P148" s="93"/>
      <c r="Q148" s="93" t="s">
        <v>1072</v>
      </c>
      <c r="R148" s="26" t="s">
        <v>1094</v>
      </c>
      <c r="S148" s="83"/>
      <c r="T148" s="281" t="s">
        <v>1079</v>
      </c>
      <c r="U148" s="261" t="s">
        <v>1080</v>
      </c>
      <c r="V148" s="89"/>
      <c r="W148" s="83" t="s">
        <v>1097</v>
      </c>
      <c r="X148" s="262"/>
    </row>
    <row r="149" spans="1:24" s="44" customFormat="1" x14ac:dyDescent="0.5">
      <c r="A149" s="307"/>
      <c r="B149" s="93" t="s">
        <v>22</v>
      </c>
      <c r="C149" s="97" t="s">
        <v>1074</v>
      </c>
      <c r="D149" s="278"/>
      <c r="E149" s="290"/>
      <c r="F149" s="24" t="s">
        <v>1076</v>
      </c>
      <c r="G149" s="287"/>
      <c r="H149" s="278"/>
      <c r="I149" s="278"/>
      <c r="J149" s="84" t="s">
        <v>1078</v>
      </c>
      <c r="K149" s="262"/>
      <c r="L149" s="262"/>
      <c r="M149" s="89" t="s">
        <v>1081</v>
      </c>
      <c r="N149" s="84" t="s">
        <v>1085</v>
      </c>
      <c r="O149" s="269"/>
      <c r="P149" s="93" t="s">
        <v>1090</v>
      </c>
      <c r="Q149" s="93" t="s">
        <v>1091</v>
      </c>
      <c r="R149" s="26" t="s">
        <v>1095</v>
      </c>
      <c r="S149" s="84" t="s">
        <v>1078</v>
      </c>
      <c r="T149" s="284"/>
      <c r="U149" s="262"/>
      <c r="V149" s="89" t="s">
        <v>1081</v>
      </c>
      <c r="W149" s="84" t="s">
        <v>1098</v>
      </c>
      <c r="X149" s="262"/>
    </row>
    <row r="150" spans="1:24" s="44" customFormat="1" x14ac:dyDescent="0.5">
      <c r="A150" s="307"/>
      <c r="B150" s="93"/>
      <c r="C150" s="97" t="s">
        <v>861</v>
      </c>
      <c r="D150" s="278"/>
      <c r="E150" s="290"/>
      <c r="F150" s="87" t="s">
        <v>1077</v>
      </c>
      <c r="G150" s="287"/>
      <c r="H150" s="278"/>
      <c r="I150" s="278"/>
      <c r="J150" s="84" t="s">
        <v>1082</v>
      </c>
      <c r="K150" s="262"/>
      <c r="L150" s="262"/>
      <c r="M150" s="89" t="s">
        <v>1084</v>
      </c>
      <c r="N150" s="84" t="s">
        <v>1087</v>
      </c>
      <c r="O150" s="269"/>
      <c r="P150" s="93"/>
      <c r="Q150" s="93" t="s">
        <v>1092</v>
      </c>
      <c r="R150" s="26" t="s">
        <v>1096</v>
      </c>
      <c r="S150" s="84" t="s">
        <v>1082</v>
      </c>
      <c r="T150" s="284"/>
      <c r="U150" s="262"/>
      <c r="V150" s="89" t="s">
        <v>1084</v>
      </c>
      <c r="W150" s="84" t="s">
        <v>1091</v>
      </c>
      <c r="X150" s="262"/>
    </row>
    <row r="151" spans="1:24" s="44" customFormat="1" x14ac:dyDescent="0.5">
      <c r="A151" s="28"/>
      <c r="B151" s="94"/>
      <c r="C151" s="22"/>
      <c r="D151" s="29"/>
      <c r="E151" s="22"/>
      <c r="F151" s="29"/>
      <c r="G151" s="103"/>
      <c r="H151" s="29"/>
      <c r="I151" s="29"/>
      <c r="J151" s="85" t="s">
        <v>1083</v>
      </c>
      <c r="K151" s="263"/>
      <c r="L151" s="263"/>
      <c r="M151" s="30" t="s">
        <v>1085</v>
      </c>
      <c r="N151" s="85" t="s">
        <v>1072</v>
      </c>
      <c r="O151" s="270"/>
      <c r="P151" s="94"/>
      <c r="Q151" s="94" t="s">
        <v>1093</v>
      </c>
      <c r="R151" s="65"/>
      <c r="S151" s="85" t="s">
        <v>1083</v>
      </c>
      <c r="T151" s="296"/>
      <c r="U151" s="263"/>
      <c r="V151" s="30" t="s">
        <v>1085</v>
      </c>
      <c r="W151" s="85" t="s">
        <v>1099</v>
      </c>
      <c r="X151" s="263"/>
    </row>
    <row r="152" spans="1:24" s="44" customFormat="1" x14ac:dyDescent="0.5">
      <c r="A152" s="213" t="s">
        <v>1558</v>
      </c>
      <c r="B152" s="33" t="s">
        <v>13</v>
      </c>
      <c r="C152" s="32">
        <v>5962</v>
      </c>
      <c r="D152" s="32">
        <v>34</v>
      </c>
      <c r="E152" s="32">
        <v>6020</v>
      </c>
      <c r="F152" s="32">
        <v>9</v>
      </c>
      <c r="G152" s="32">
        <v>1</v>
      </c>
      <c r="H152" s="32" t="s">
        <v>25</v>
      </c>
      <c r="I152" s="32" t="s">
        <v>25</v>
      </c>
      <c r="J152" s="118">
        <f>SUM(G152*400)</f>
        <v>400</v>
      </c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42" t="s">
        <v>565</v>
      </c>
    </row>
    <row r="153" spans="1:24" s="44" customFormat="1" x14ac:dyDescent="0.5">
      <c r="A153" s="213" t="s">
        <v>1559</v>
      </c>
      <c r="B153" s="33" t="s">
        <v>13</v>
      </c>
      <c r="C153" s="32">
        <v>5963</v>
      </c>
      <c r="D153" s="32">
        <v>35</v>
      </c>
      <c r="E153" s="32">
        <v>6021</v>
      </c>
      <c r="F153" s="32">
        <v>9</v>
      </c>
      <c r="G153" s="32">
        <v>2</v>
      </c>
      <c r="H153" s="32" t="s">
        <v>25</v>
      </c>
      <c r="I153" s="32" t="s">
        <v>25</v>
      </c>
      <c r="J153" s="118">
        <f>SUM(G153*400)</f>
        <v>800</v>
      </c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42" t="s">
        <v>565</v>
      </c>
    </row>
    <row r="154" spans="1:24" s="44" customFormat="1" x14ac:dyDescent="0.5">
      <c r="A154" s="213" t="s">
        <v>1560</v>
      </c>
      <c r="B154" s="33" t="s">
        <v>13</v>
      </c>
      <c r="C154" s="32">
        <v>51164</v>
      </c>
      <c r="D154" s="32">
        <v>948</v>
      </c>
      <c r="E154" s="32">
        <v>967</v>
      </c>
      <c r="F154" s="32">
        <v>9</v>
      </c>
      <c r="G154" s="32">
        <v>2</v>
      </c>
      <c r="H154" s="32" t="s">
        <v>25</v>
      </c>
      <c r="I154" s="32" t="s">
        <v>25</v>
      </c>
      <c r="J154" s="118">
        <f>SUM(G154*400)</f>
        <v>800</v>
      </c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42" t="s">
        <v>565</v>
      </c>
    </row>
    <row r="155" spans="1:24" s="44" customFormat="1" x14ac:dyDescent="0.5">
      <c r="A155" s="213" t="s">
        <v>1561</v>
      </c>
      <c r="B155" s="33" t="s">
        <v>13</v>
      </c>
      <c r="C155" s="32">
        <v>51163</v>
      </c>
      <c r="D155" s="32">
        <v>947</v>
      </c>
      <c r="E155" s="32">
        <v>977</v>
      </c>
      <c r="F155" s="32">
        <v>13</v>
      </c>
      <c r="G155" s="32">
        <v>2</v>
      </c>
      <c r="H155" s="32">
        <v>1</v>
      </c>
      <c r="I155" s="32">
        <v>53.2</v>
      </c>
      <c r="J155" s="118">
        <f>SUM(G155*400+H155*100+I155)</f>
        <v>953.2</v>
      </c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42" t="s">
        <v>565</v>
      </c>
    </row>
    <row r="156" spans="1:24" s="44" customFormat="1" x14ac:dyDescent="0.5">
      <c r="A156" s="213" t="s">
        <v>1562</v>
      </c>
      <c r="B156" s="33" t="s">
        <v>13</v>
      </c>
      <c r="C156" s="32">
        <v>5964</v>
      </c>
      <c r="D156" s="32">
        <v>32</v>
      </c>
      <c r="E156" s="32">
        <v>6018</v>
      </c>
      <c r="F156" s="32">
        <v>13</v>
      </c>
      <c r="G156" s="32">
        <v>2</v>
      </c>
      <c r="H156" s="32">
        <v>1</v>
      </c>
      <c r="I156" s="32">
        <v>53.2</v>
      </c>
      <c r="J156" s="118">
        <f>SUM(G156*400+H156*100+I156)</f>
        <v>953.2</v>
      </c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42" t="s">
        <v>565</v>
      </c>
    </row>
    <row r="157" spans="1:24" s="44" customFormat="1" x14ac:dyDescent="0.5">
      <c r="A157" s="213" t="s">
        <v>1563</v>
      </c>
      <c r="B157" s="33" t="s">
        <v>13</v>
      </c>
      <c r="C157" s="32">
        <v>1465</v>
      </c>
      <c r="D157" s="32">
        <v>1267</v>
      </c>
      <c r="E157" s="32">
        <v>4661</v>
      </c>
      <c r="F157" s="32">
        <v>4</v>
      </c>
      <c r="G157" s="32">
        <v>3</v>
      </c>
      <c r="H157" s="32" t="s">
        <v>25</v>
      </c>
      <c r="I157" s="32" t="s">
        <v>25</v>
      </c>
      <c r="J157" s="118">
        <f>SUM(G157*400)</f>
        <v>1200</v>
      </c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42" t="s">
        <v>565</v>
      </c>
    </row>
    <row r="158" spans="1:24" s="44" customFormat="1" x14ac:dyDescent="0.5">
      <c r="A158" s="213" t="s">
        <v>1564</v>
      </c>
      <c r="B158" s="33" t="s">
        <v>13</v>
      </c>
      <c r="C158" s="32">
        <v>1650</v>
      </c>
      <c r="D158" s="32">
        <v>1268</v>
      </c>
      <c r="E158" s="32">
        <v>4708</v>
      </c>
      <c r="F158" s="32">
        <v>4</v>
      </c>
      <c r="G158" s="32">
        <v>3</v>
      </c>
      <c r="H158" s="32">
        <v>2</v>
      </c>
      <c r="I158" s="32">
        <v>71</v>
      </c>
      <c r="J158" s="118">
        <f t="shared" ref="J158:J164" si="3">SUM(G158*400+H158*100+I158)</f>
        <v>1471</v>
      </c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42" t="s">
        <v>565</v>
      </c>
    </row>
    <row r="159" spans="1:24" s="44" customFormat="1" x14ac:dyDescent="0.5">
      <c r="A159" s="213" t="s">
        <v>1565</v>
      </c>
      <c r="B159" s="33" t="s">
        <v>13</v>
      </c>
      <c r="C159" s="32">
        <v>53950</v>
      </c>
      <c r="D159" s="32">
        <v>945</v>
      </c>
      <c r="E159" s="32">
        <v>3656</v>
      </c>
      <c r="F159" s="32"/>
      <c r="G159" s="32">
        <v>3</v>
      </c>
      <c r="H159" s="32">
        <v>3</v>
      </c>
      <c r="I159" s="32">
        <v>28</v>
      </c>
      <c r="J159" s="118">
        <f t="shared" si="3"/>
        <v>1528</v>
      </c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42" t="s">
        <v>565</v>
      </c>
    </row>
    <row r="160" spans="1:24" s="44" customFormat="1" x14ac:dyDescent="0.5">
      <c r="A160" s="213" t="s">
        <v>1566</v>
      </c>
      <c r="B160" s="33" t="s">
        <v>13</v>
      </c>
      <c r="C160" s="32">
        <v>52957</v>
      </c>
      <c r="D160" s="32">
        <v>944</v>
      </c>
      <c r="E160" s="32">
        <v>965</v>
      </c>
      <c r="F160" s="32">
        <v>13</v>
      </c>
      <c r="G160" s="32">
        <v>2</v>
      </c>
      <c r="H160" s="32">
        <v>2</v>
      </c>
      <c r="I160" s="32">
        <v>78</v>
      </c>
      <c r="J160" s="118">
        <f t="shared" si="3"/>
        <v>1078</v>
      </c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42" t="s">
        <v>532</v>
      </c>
    </row>
    <row r="161" spans="1:24" s="44" customFormat="1" x14ac:dyDescent="0.5">
      <c r="A161" s="213" t="s">
        <v>1567</v>
      </c>
      <c r="B161" s="33" t="s">
        <v>13</v>
      </c>
      <c r="C161" s="32">
        <v>10394</v>
      </c>
      <c r="D161" s="32">
        <v>1340</v>
      </c>
      <c r="E161" s="32">
        <v>8523</v>
      </c>
      <c r="F161" s="32">
        <v>13</v>
      </c>
      <c r="G161" s="32">
        <v>2</v>
      </c>
      <c r="H161" s="32">
        <v>2</v>
      </c>
      <c r="I161" s="32">
        <v>78</v>
      </c>
      <c r="J161" s="118">
        <f t="shared" si="3"/>
        <v>1078</v>
      </c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42" t="s">
        <v>532</v>
      </c>
    </row>
    <row r="162" spans="1:24" s="44" customFormat="1" x14ac:dyDescent="0.5">
      <c r="A162" s="213" t="s">
        <v>1568</v>
      </c>
      <c r="B162" s="33" t="s">
        <v>13</v>
      </c>
      <c r="C162" s="32">
        <v>53951</v>
      </c>
      <c r="D162" s="32">
        <v>967</v>
      </c>
      <c r="E162" s="32">
        <v>3810</v>
      </c>
      <c r="F162" s="32">
        <v>13</v>
      </c>
      <c r="G162" s="32">
        <v>1</v>
      </c>
      <c r="H162" s="32">
        <v>2</v>
      </c>
      <c r="I162" s="32">
        <v>31</v>
      </c>
      <c r="J162" s="118">
        <f t="shared" si="3"/>
        <v>631</v>
      </c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42" t="s">
        <v>532</v>
      </c>
    </row>
    <row r="163" spans="1:24" s="44" customFormat="1" x14ac:dyDescent="0.5">
      <c r="A163" s="213" t="s">
        <v>1569</v>
      </c>
      <c r="B163" s="33" t="s">
        <v>13</v>
      </c>
      <c r="C163" s="32">
        <v>52956</v>
      </c>
      <c r="D163" s="32">
        <v>943</v>
      </c>
      <c r="E163" s="32">
        <v>964</v>
      </c>
      <c r="F163" s="32">
        <v>4</v>
      </c>
      <c r="G163" s="32">
        <v>8</v>
      </c>
      <c r="H163" s="32">
        <v>3</v>
      </c>
      <c r="I163" s="32">
        <v>84</v>
      </c>
      <c r="J163" s="118">
        <f t="shared" si="3"/>
        <v>3584</v>
      </c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42" t="s">
        <v>565</v>
      </c>
    </row>
    <row r="164" spans="1:24" s="44" customFormat="1" x14ac:dyDescent="0.5">
      <c r="A164" s="213" t="s">
        <v>1570</v>
      </c>
      <c r="B164" s="33" t="s">
        <v>13</v>
      </c>
      <c r="C164" s="32">
        <v>51170</v>
      </c>
      <c r="D164" s="32">
        <v>968</v>
      </c>
      <c r="E164" s="32">
        <v>1010</v>
      </c>
      <c r="F164" s="32">
        <v>8</v>
      </c>
      <c r="G164" s="32">
        <v>1</v>
      </c>
      <c r="H164" s="32">
        <v>3</v>
      </c>
      <c r="I164" s="32">
        <v>81</v>
      </c>
      <c r="J164" s="118">
        <f t="shared" si="3"/>
        <v>781</v>
      </c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42" t="s">
        <v>565</v>
      </c>
    </row>
    <row r="165" spans="1:24" s="44" customFormat="1" x14ac:dyDescent="0.5">
      <c r="A165" s="213" t="s">
        <v>1571</v>
      </c>
      <c r="B165" s="33" t="s">
        <v>13</v>
      </c>
      <c r="C165" s="32">
        <v>51110</v>
      </c>
      <c r="D165" s="32">
        <v>865</v>
      </c>
      <c r="E165" s="32">
        <v>797</v>
      </c>
      <c r="F165" s="32">
        <v>8</v>
      </c>
      <c r="G165" s="32">
        <v>12</v>
      </c>
      <c r="H165" s="32">
        <v>1</v>
      </c>
      <c r="I165" s="32">
        <v>70</v>
      </c>
      <c r="J165" s="118"/>
      <c r="K165" s="118"/>
      <c r="L165" s="118"/>
      <c r="M165" s="118"/>
      <c r="N165" s="118">
        <f>SUM(G165*400+H165*100+I165)</f>
        <v>4970</v>
      </c>
      <c r="O165" s="118"/>
      <c r="P165" s="118"/>
      <c r="Q165" s="118"/>
      <c r="R165" s="118"/>
      <c r="S165" s="118"/>
      <c r="T165" s="118"/>
      <c r="U165" s="118"/>
      <c r="V165" s="118"/>
      <c r="W165" s="118"/>
      <c r="X165" s="42" t="s">
        <v>986</v>
      </c>
    </row>
    <row r="166" spans="1:24" s="44" customFormat="1" x14ac:dyDescent="0.5">
      <c r="A166" s="213" t="s">
        <v>1572</v>
      </c>
      <c r="B166" s="33" t="s">
        <v>13</v>
      </c>
      <c r="C166" s="32">
        <v>31594</v>
      </c>
      <c r="D166" s="32">
        <v>131</v>
      </c>
      <c r="E166" s="32">
        <v>153</v>
      </c>
      <c r="F166" s="32">
        <v>9</v>
      </c>
      <c r="G166" s="32" t="s">
        <v>25</v>
      </c>
      <c r="H166" s="32">
        <v>3</v>
      </c>
      <c r="I166" s="32">
        <v>69</v>
      </c>
      <c r="J166" s="118">
        <f>SUM(H166*100+I166)</f>
        <v>369</v>
      </c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42" t="s">
        <v>533</v>
      </c>
    </row>
    <row r="167" spans="1:24" s="44" customFormat="1" x14ac:dyDescent="0.5">
      <c r="A167" s="213" t="s">
        <v>1573</v>
      </c>
      <c r="B167" s="33" t="s">
        <v>13</v>
      </c>
      <c r="C167" s="32">
        <v>31593</v>
      </c>
      <c r="D167" s="32">
        <v>130</v>
      </c>
      <c r="E167" s="32">
        <v>152</v>
      </c>
      <c r="F167" s="32"/>
      <c r="G167" s="32">
        <v>1</v>
      </c>
      <c r="H167" s="32" t="s">
        <v>25</v>
      </c>
      <c r="I167" s="32">
        <v>34</v>
      </c>
      <c r="J167" s="118">
        <f>SUM(G167*400+I167)</f>
        <v>434</v>
      </c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42" t="s">
        <v>640</v>
      </c>
    </row>
    <row r="168" spans="1:24" s="44" customFormat="1" x14ac:dyDescent="0.5">
      <c r="A168" s="213" t="s">
        <v>1574</v>
      </c>
      <c r="B168" s="33" t="s">
        <v>13</v>
      </c>
      <c r="C168" s="32">
        <v>3549</v>
      </c>
      <c r="D168" s="32">
        <v>2</v>
      </c>
      <c r="E168" s="32">
        <v>4881</v>
      </c>
      <c r="F168" s="32">
        <v>9</v>
      </c>
      <c r="G168" s="32" t="s">
        <v>25</v>
      </c>
      <c r="H168" s="32">
        <v>1</v>
      </c>
      <c r="I168" s="32">
        <v>0.5</v>
      </c>
      <c r="J168" s="118"/>
      <c r="K168" s="118">
        <f>SUM(H168*400+I168)</f>
        <v>400.5</v>
      </c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228" t="s">
        <v>32</v>
      </c>
    </row>
    <row r="169" spans="1:24" s="44" customFormat="1" x14ac:dyDescent="0.5">
      <c r="A169" s="213" t="s">
        <v>1575</v>
      </c>
      <c r="B169" s="33" t="s">
        <v>13</v>
      </c>
      <c r="C169" s="32">
        <v>31612</v>
      </c>
      <c r="D169" s="32">
        <v>234</v>
      </c>
      <c r="E169" s="32">
        <v>253</v>
      </c>
      <c r="F169" s="32">
        <v>13</v>
      </c>
      <c r="G169" s="32" t="s">
        <v>25</v>
      </c>
      <c r="H169" s="32">
        <v>2</v>
      </c>
      <c r="I169" s="32">
        <v>9</v>
      </c>
      <c r="J169" s="118"/>
      <c r="K169" s="118">
        <f>SUM(H169*100+I169)</f>
        <v>209</v>
      </c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228" t="s">
        <v>32</v>
      </c>
    </row>
    <row r="170" spans="1:24" s="44" customFormat="1" x14ac:dyDescent="0.5">
      <c r="A170" s="213" t="s">
        <v>1576</v>
      </c>
      <c r="B170" s="33" t="s">
        <v>13</v>
      </c>
      <c r="C170" s="32">
        <v>7145</v>
      </c>
      <c r="D170" s="32">
        <v>40</v>
      </c>
      <c r="E170" s="32">
        <v>6248</v>
      </c>
      <c r="F170" s="32">
        <v>13</v>
      </c>
      <c r="G170" s="32" t="s">
        <v>25</v>
      </c>
      <c r="H170" s="32" t="s">
        <v>25</v>
      </c>
      <c r="I170" s="32">
        <v>31.3</v>
      </c>
      <c r="J170" s="118"/>
      <c r="K170" s="118"/>
      <c r="L170" s="118">
        <f>SUM(I170)</f>
        <v>31.3</v>
      </c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228" t="s">
        <v>539</v>
      </c>
    </row>
    <row r="171" spans="1:24" s="44" customFormat="1" x14ac:dyDescent="0.5">
      <c r="A171" s="213" t="s">
        <v>1577</v>
      </c>
      <c r="B171" s="33" t="s">
        <v>13</v>
      </c>
      <c r="C171" s="32">
        <v>1711</v>
      </c>
      <c r="D171" s="32">
        <v>1</v>
      </c>
      <c r="E171" s="32">
        <v>4739</v>
      </c>
      <c r="F171" s="32">
        <v>13</v>
      </c>
      <c r="G171" s="32" t="s">
        <v>25</v>
      </c>
      <c r="H171" s="32">
        <v>1</v>
      </c>
      <c r="I171" s="32">
        <v>88.3</v>
      </c>
      <c r="J171" s="118"/>
      <c r="K171" s="118"/>
      <c r="L171" s="118"/>
      <c r="M171" s="118"/>
      <c r="N171" s="118">
        <f>SUM(H171*100+I171)</f>
        <v>188.3</v>
      </c>
      <c r="O171" s="118"/>
      <c r="P171" s="118"/>
      <c r="Q171" s="118"/>
      <c r="R171" s="118"/>
      <c r="S171" s="118"/>
      <c r="T171" s="118"/>
      <c r="U171" s="118"/>
      <c r="V171" s="118"/>
      <c r="W171" s="118"/>
      <c r="X171" s="228" t="s">
        <v>281</v>
      </c>
    </row>
    <row r="172" spans="1:24" s="44" customFormat="1" x14ac:dyDescent="0.5">
      <c r="A172" s="213" t="s">
        <v>1578</v>
      </c>
      <c r="B172" s="33" t="s">
        <v>13</v>
      </c>
      <c r="C172" s="32">
        <v>42334</v>
      </c>
      <c r="D172" s="32">
        <v>132</v>
      </c>
      <c r="E172" s="32">
        <v>145</v>
      </c>
      <c r="F172" s="32"/>
      <c r="G172" s="32">
        <v>3</v>
      </c>
      <c r="H172" s="32">
        <v>3</v>
      </c>
      <c r="I172" s="32">
        <v>12</v>
      </c>
      <c r="J172" s="118">
        <f>SUM(G172*400+H172*100+I172)</f>
        <v>1512</v>
      </c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228" t="s">
        <v>533</v>
      </c>
    </row>
    <row r="173" spans="1:24" s="44" customFormat="1" x14ac:dyDescent="0.5">
      <c r="A173" s="213" t="s">
        <v>1579</v>
      </c>
      <c r="B173" s="33" t="s">
        <v>13</v>
      </c>
      <c r="C173" s="32">
        <v>42300</v>
      </c>
      <c r="D173" s="32">
        <v>133</v>
      </c>
      <c r="E173" s="32">
        <v>155</v>
      </c>
      <c r="F173" s="32"/>
      <c r="G173" s="32" t="s">
        <v>25</v>
      </c>
      <c r="H173" s="32">
        <v>3</v>
      </c>
      <c r="I173" s="32">
        <v>92</v>
      </c>
      <c r="J173" s="118">
        <f>SUM(H173*100+I173)</f>
        <v>392</v>
      </c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228" t="s">
        <v>533</v>
      </c>
    </row>
    <row r="174" spans="1:24" s="44" customFormat="1" x14ac:dyDescent="0.5">
      <c r="A174" s="213" t="s">
        <v>1580</v>
      </c>
      <c r="B174" s="33" t="s">
        <v>13</v>
      </c>
      <c r="C174" s="32">
        <v>42156</v>
      </c>
      <c r="D174" s="32">
        <v>134</v>
      </c>
      <c r="E174" s="32">
        <v>156</v>
      </c>
      <c r="F174" s="32">
        <v>13</v>
      </c>
      <c r="G174" s="32" t="s">
        <v>25</v>
      </c>
      <c r="H174" s="32">
        <v>1</v>
      </c>
      <c r="I174" s="32">
        <v>96</v>
      </c>
      <c r="J174" s="118">
        <f>SUM(H174*100+I174)</f>
        <v>196</v>
      </c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228" t="s">
        <v>533</v>
      </c>
    </row>
    <row r="175" spans="1:24" s="44" customFormat="1" x14ac:dyDescent="0.5">
      <c r="A175" s="213" t="s">
        <v>1581</v>
      </c>
      <c r="B175" s="33" t="s">
        <v>13</v>
      </c>
      <c r="C175" s="32">
        <v>42033</v>
      </c>
      <c r="D175" s="32">
        <v>136</v>
      </c>
      <c r="E175" s="32">
        <v>3953</v>
      </c>
      <c r="F175" s="32">
        <v>8</v>
      </c>
      <c r="G175" s="32">
        <v>3</v>
      </c>
      <c r="H175" s="32">
        <v>1</v>
      </c>
      <c r="I175" s="32">
        <v>69</v>
      </c>
      <c r="J175" s="118">
        <f>SUM(G175*400+H175*100+I175)</f>
        <v>1369</v>
      </c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228" t="s">
        <v>533</v>
      </c>
    </row>
    <row r="176" spans="1:24" s="44" customFormat="1" x14ac:dyDescent="0.5">
      <c r="A176" s="213" t="s">
        <v>1582</v>
      </c>
      <c r="B176" s="71" t="s">
        <v>13</v>
      </c>
      <c r="C176" s="55">
        <v>54212</v>
      </c>
      <c r="D176" s="55">
        <v>876</v>
      </c>
      <c r="E176" s="55">
        <v>3805</v>
      </c>
      <c r="F176" s="55">
        <v>9</v>
      </c>
      <c r="G176" s="55">
        <v>1</v>
      </c>
      <c r="H176" s="55">
        <v>1</v>
      </c>
      <c r="I176" s="55">
        <v>54.4</v>
      </c>
      <c r="J176" s="252">
        <f>SUM(G176*400+H176*100+I176)</f>
        <v>554.4</v>
      </c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75" t="s">
        <v>533</v>
      </c>
    </row>
    <row r="177" spans="1:24" s="44" customFormat="1" ht="27.75" x14ac:dyDescent="0.65">
      <c r="A177" s="304" t="s">
        <v>1536</v>
      </c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</row>
    <row r="178" spans="1:24" s="44" customFormat="1" ht="27.75" x14ac:dyDescent="0.65">
      <c r="A178" s="305" t="s">
        <v>1102</v>
      </c>
      <c r="B178" s="305"/>
      <c r="C178" s="305"/>
      <c r="D178" s="305"/>
      <c r="E178" s="305"/>
      <c r="F178" s="305"/>
      <c r="G178" s="305"/>
      <c r="H178" s="305"/>
      <c r="I178" s="305"/>
      <c r="J178" s="305"/>
      <c r="K178" s="305"/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</row>
    <row r="179" spans="1:24" s="44" customFormat="1" ht="27.75" x14ac:dyDescent="0.65">
      <c r="A179" s="304" t="s">
        <v>1069</v>
      </c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</row>
    <row r="180" spans="1:24" s="44" customFormat="1" ht="27.75" x14ac:dyDescent="0.65">
      <c r="A180" s="304" t="s">
        <v>1070</v>
      </c>
      <c r="B180" s="304"/>
      <c r="C180" s="30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</row>
    <row r="181" spans="1:24" s="44" customFormat="1" x14ac:dyDescent="0.5">
      <c r="A181" s="271" t="s">
        <v>1089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3"/>
      <c r="O181" s="271" t="s">
        <v>1101</v>
      </c>
      <c r="P181" s="272"/>
      <c r="Q181" s="272"/>
      <c r="R181" s="272"/>
      <c r="S181" s="272"/>
      <c r="T181" s="272"/>
      <c r="U181" s="272"/>
      <c r="V181" s="272"/>
      <c r="W181" s="272"/>
      <c r="X181" s="273"/>
    </row>
    <row r="182" spans="1:24" s="44" customFormat="1" x14ac:dyDescent="0.5">
      <c r="A182" s="306" t="s">
        <v>1071</v>
      </c>
      <c r="B182" s="92"/>
      <c r="C182" s="96"/>
      <c r="D182" s="277" t="s">
        <v>0</v>
      </c>
      <c r="E182" s="289" t="s">
        <v>1</v>
      </c>
      <c r="F182" s="86"/>
      <c r="G182" s="291" t="s">
        <v>18</v>
      </c>
      <c r="H182" s="292"/>
      <c r="I182" s="293"/>
      <c r="J182" s="265" t="s">
        <v>1088</v>
      </c>
      <c r="K182" s="266"/>
      <c r="L182" s="266"/>
      <c r="M182" s="266"/>
      <c r="N182" s="267"/>
      <c r="O182" s="268" t="s">
        <v>1071</v>
      </c>
      <c r="P182" s="92"/>
      <c r="Q182" s="92"/>
      <c r="R182" s="104"/>
      <c r="S182" s="308" t="s">
        <v>1088</v>
      </c>
      <c r="T182" s="309"/>
      <c r="U182" s="309"/>
      <c r="V182" s="309"/>
      <c r="W182" s="310"/>
      <c r="X182" s="261" t="s">
        <v>1100</v>
      </c>
    </row>
    <row r="183" spans="1:24" s="44" customFormat="1" x14ac:dyDescent="0.5">
      <c r="A183" s="307"/>
      <c r="B183" s="93" t="s">
        <v>1072</v>
      </c>
      <c r="C183" s="97" t="s">
        <v>1073</v>
      </c>
      <c r="D183" s="278"/>
      <c r="E183" s="290"/>
      <c r="F183" s="87" t="s">
        <v>1075</v>
      </c>
      <c r="G183" s="285" t="s">
        <v>19</v>
      </c>
      <c r="H183" s="277" t="s">
        <v>20</v>
      </c>
      <c r="I183" s="277" t="s">
        <v>21</v>
      </c>
      <c r="J183" s="83"/>
      <c r="K183" s="261" t="s">
        <v>1079</v>
      </c>
      <c r="L183" s="261" t="s">
        <v>1080</v>
      </c>
      <c r="M183" s="89"/>
      <c r="N183" s="83" t="s">
        <v>1086</v>
      </c>
      <c r="O183" s="269"/>
      <c r="P183" s="93"/>
      <c r="Q183" s="93" t="s">
        <v>1072</v>
      </c>
      <c r="R183" s="26" t="s">
        <v>1094</v>
      </c>
      <c r="S183" s="83"/>
      <c r="T183" s="281" t="s">
        <v>1079</v>
      </c>
      <c r="U183" s="261" t="s">
        <v>1080</v>
      </c>
      <c r="V183" s="89"/>
      <c r="W183" s="83" t="s">
        <v>1097</v>
      </c>
      <c r="X183" s="262"/>
    </row>
    <row r="184" spans="1:24" s="44" customFormat="1" x14ac:dyDescent="0.5">
      <c r="A184" s="307"/>
      <c r="B184" s="93" t="s">
        <v>22</v>
      </c>
      <c r="C184" s="97" t="s">
        <v>1074</v>
      </c>
      <c r="D184" s="278"/>
      <c r="E184" s="290"/>
      <c r="F184" s="24" t="s">
        <v>1076</v>
      </c>
      <c r="G184" s="287"/>
      <c r="H184" s="278"/>
      <c r="I184" s="278"/>
      <c r="J184" s="84" t="s">
        <v>1078</v>
      </c>
      <c r="K184" s="262"/>
      <c r="L184" s="262"/>
      <c r="M184" s="89" t="s">
        <v>1081</v>
      </c>
      <c r="N184" s="84" t="s">
        <v>1085</v>
      </c>
      <c r="O184" s="269"/>
      <c r="P184" s="93" t="s">
        <v>1090</v>
      </c>
      <c r="Q184" s="93" t="s">
        <v>1091</v>
      </c>
      <c r="R184" s="26" t="s">
        <v>1095</v>
      </c>
      <c r="S184" s="84" t="s">
        <v>1078</v>
      </c>
      <c r="T184" s="284"/>
      <c r="U184" s="262"/>
      <c r="V184" s="89" t="s">
        <v>1081</v>
      </c>
      <c r="W184" s="84" t="s">
        <v>1098</v>
      </c>
      <c r="X184" s="262"/>
    </row>
    <row r="185" spans="1:24" s="44" customFormat="1" x14ac:dyDescent="0.5">
      <c r="A185" s="307"/>
      <c r="B185" s="93"/>
      <c r="C185" s="97" t="s">
        <v>861</v>
      </c>
      <c r="D185" s="278"/>
      <c r="E185" s="290"/>
      <c r="F185" s="87" t="s">
        <v>1077</v>
      </c>
      <c r="G185" s="287"/>
      <c r="H185" s="278"/>
      <c r="I185" s="278"/>
      <c r="J185" s="84" t="s">
        <v>1082</v>
      </c>
      <c r="K185" s="262"/>
      <c r="L185" s="262"/>
      <c r="M185" s="89" t="s">
        <v>1084</v>
      </c>
      <c r="N185" s="84" t="s">
        <v>1087</v>
      </c>
      <c r="O185" s="269"/>
      <c r="P185" s="93"/>
      <c r="Q185" s="93" t="s">
        <v>1092</v>
      </c>
      <c r="R185" s="26" t="s">
        <v>1096</v>
      </c>
      <c r="S185" s="84" t="s">
        <v>1082</v>
      </c>
      <c r="T185" s="284"/>
      <c r="U185" s="262"/>
      <c r="V185" s="89" t="s">
        <v>1084</v>
      </c>
      <c r="W185" s="84" t="s">
        <v>1091</v>
      </c>
      <c r="X185" s="262"/>
    </row>
    <row r="186" spans="1:24" s="44" customFormat="1" x14ac:dyDescent="0.5">
      <c r="A186" s="28"/>
      <c r="B186" s="94"/>
      <c r="C186" s="22"/>
      <c r="D186" s="29"/>
      <c r="E186" s="22"/>
      <c r="F186" s="29"/>
      <c r="G186" s="103"/>
      <c r="H186" s="29"/>
      <c r="I186" s="29"/>
      <c r="J186" s="85" t="s">
        <v>1083</v>
      </c>
      <c r="K186" s="263"/>
      <c r="L186" s="263"/>
      <c r="M186" s="30" t="s">
        <v>1085</v>
      </c>
      <c r="N186" s="85" t="s">
        <v>1072</v>
      </c>
      <c r="O186" s="270"/>
      <c r="P186" s="94"/>
      <c r="Q186" s="94" t="s">
        <v>1093</v>
      </c>
      <c r="R186" s="65"/>
      <c r="S186" s="85" t="s">
        <v>1083</v>
      </c>
      <c r="T186" s="296"/>
      <c r="U186" s="263"/>
      <c r="V186" s="30" t="s">
        <v>1085</v>
      </c>
      <c r="W186" s="85" t="s">
        <v>1099</v>
      </c>
      <c r="X186" s="263"/>
    </row>
    <row r="187" spans="1:24" s="44" customFormat="1" x14ac:dyDescent="0.5">
      <c r="A187" s="213" t="s">
        <v>1583</v>
      </c>
      <c r="B187" s="33" t="s">
        <v>13</v>
      </c>
      <c r="C187" s="59">
        <v>12166</v>
      </c>
      <c r="D187" s="59">
        <v>131</v>
      </c>
      <c r="E187" s="59">
        <v>9237</v>
      </c>
      <c r="F187" s="59">
        <v>13</v>
      </c>
      <c r="G187" s="59">
        <v>1</v>
      </c>
      <c r="H187" s="59">
        <v>1</v>
      </c>
      <c r="I187" s="59">
        <v>54.4</v>
      </c>
      <c r="J187" s="123">
        <f>SUM(G187*400+H187*100+I187)</f>
        <v>554.4</v>
      </c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42" t="s">
        <v>533</v>
      </c>
    </row>
    <row r="188" spans="1:24" s="44" customFormat="1" x14ac:dyDescent="0.5">
      <c r="A188" s="213" t="s">
        <v>1584</v>
      </c>
      <c r="B188" s="33" t="s">
        <v>13</v>
      </c>
      <c r="C188" s="32">
        <v>51114</v>
      </c>
      <c r="D188" s="32">
        <v>877</v>
      </c>
      <c r="E188" s="32">
        <v>806</v>
      </c>
      <c r="F188" s="32">
        <v>13</v>
      </c>
      <c r="G188" s="32">
        <v>3</v>
      </c>
      <c r="H188" s="32">
        <v>1</v>
      </c>
      <c r="I188" s="32">
        <v>77</v>
      </c>
      <c r="J188" s="123">
        <f>SUM(G188*400+H188*100+I188)</f>
        <v>1377</v>
      </c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42" t="s">
        <v>565</v>
      </c>
    </row>
    <row r="189" spans="1:24" s="44" customFormat="1" x14ac:dyDescent="0.5">
      <c r="A189" s="213" t="s">
        <v>1585</v>
      </c>
      <c r="B189" s="33" t="s">
        <v>13</v>
      </c>
      <c r="C189" s="32">
        <v>1121</v>
      </c>
      <c r="D189" s="32">
        <v>1252</v>
      </c>
      <c r="E189" s="32">
        <v>4468</v>
      </c>
      <c r="F189" s="32"/>
      <c r="G189" s="32">
        <v>1</v>
      </c>
      <c r="H189" s="32" t="s">
        <v>25</v>
      </c>
      <c r="I189" s="32">
        <v>18</v>
      </c>
      <c r="J189" s="118">
        <f>SUM(G189*400+I189)</f>
        <v>418</v>
      </c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42" t="s">
        <v>551</v>
      </c>
    </row>
    <row r="190" spans="1:24" s="44" customFormat="1" x14ac:dyDescent="0.5">
      <c r="A190" s="213" t="s">
        <v>1586</v>
      </c>
      <c r="B190" s="33" t="s">
        <v>13</v>
      </c>
      <c r="C190" s="32">
        <v>51116</v>
      </c>
      <c r="D190" s="32">
        <v>879</v>
      </c>
      <c r="E190" s="32">
        <v>807</v>
      </c>
      <c r="F190" s="32">
        <v>9</v>
      </c>
      <c r="G190" s="32" t="s">
        <v>25</v>
      </c>
      <c r="H190" s="32" t="s">
        <v>25</v>
      </c>
      <c r="I190" s="32">
        <v>80</v>
      </c>
      <c r="J190" s="118">
        <f>SUM(I190)</f>
        <v>80</v>
      </c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42" t="s">
        <v>533</v>
      </c>
    </row>
    <row r="191" spans="1:24" s="44" customFormat="1" x14ac:dyDescent="0.5">
      <c r="A191" s="213" t="s">
        <v>1587</v>
      </c>
      <c r="B191" s="33" t="s">
        <v>13</v>
      </c>
      <c r="C191" s="32">
        <v>51115</v>
      </c>
      <c r="D191" s="32">
        <v>880</v>
      </c>
      <c r="E191" s="32">
        <v>808</v>
      </c>
      <c r="F191" s="32">
        <v>9</v>
      </c>
      <c r="G191" s="32" t="s">
        <v>25</v>
      </c>
      <c r="H191" s="32">
        <v>1</v>
      </c>
      <c r="I191" s="32">
        <v>31</v>
      </c>
      <c r="J191" s="118">
        <f>SUM(H191*100+I191)</f>
        <v>131</v>
      </c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42" t="s">
        <v>533</v>
      </c>
    </row>
    <row r="192" spans="1:24" s="44" customFormat="1" x14ac:dyDescent="0.5">
      <c r="A192" s="213" t="s">
        <v>1588</v>
      </c>
      <c r="B192" s="33" t="s">
        <v>13</v>
      </c>
      <c r="C192" s="32">
        <v>51117</v>
      </c>
      <c r="D192" s="32">
        <v>881</v>
      </c>
      <c r="E192" s="32">
        <v>3868</v>
      </c>
      <c r="F192" s="32">
        <v>13</v>
      </c>
      <c r="G192" s="32" t="s">
        <v>25</v>
      </c>
      <c r="H192" s="32" t="s">
        <v>25</v>
      </c>
      <c r="I192" s="32">
        <v>95</v>
      </c>
      <c r="J192" s="118">
        <f>SUM(I192)</f>
        <v>95</v>
      </c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42" t="s">
        <v>533</v>
      </c>
    </row>
    <row r="193" spans="1:25" s="44" customFormat="1" x14ac:dyDescent="0.5">
      <c r="A193" s="213" t="s">
        <v>1589</v>
      </c>
      <c r="B193" s="33" t="s">
        <v>13</v>
      </c>
      <c r="C193" s="32">
        <v>51118</v>
      </c>
      <c r="D193" s="32">
        <v>882</v>
      </c>
      <c r="E193" s="32">
        <v>919</v>
      </c>
      <c r="F193" s="32">
        <v>4</v>
      </c>
      <c r="G193" s="32" t="s">
        <v>25</v>
      </c>
      <c r="H193" s="32" t="s">
        <v>25</v>
      </c>
      <c r="I193" s="32">
        <v>89</v>
      </c>
      <c r="J193" s="118">
        <f>SUM(I193)</f>
        <v>89</v>
      </c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42" t="s">
        <v>533</v>
      </c>
      <c r="Y193" s="63"/>
    </row>
    <row r="194" spans="1:25" s="44" customFormat="1" x14ac:dyDescent="0.5">
      <c r="A194" s="213" t="s">
        <v>1590</v>
      </c>
      <c r="B194" s="33" t="s">
        <v>13</v>
      </c>
      <c r="C194" s="32">
        <v>1007</v>
      </c>
      <c r="D194" s="32">
        <v>1253</v>
      </c>
      <c r="E194" s="32">
        <v>4520</v>
      </c>
      <c r="F194" s="32">
        <v>9</v>
      </c>
      <c r="G194" s="32" t="s">
        <v>25</v>
      </c>
      <c r="H194" s="32">
        <v>2</v>
      </c>
      <c r="I194" s="32">
        <v>37</v>
      </c>
      <c r="J194" s="118">
        <f>SUM(H194*100+I194)</f>
        <v>237</v>
      </c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42" t="s">
        <v>533</v>
      </c>
      <c r="Y194" s="63"/>
    </row>
    <row r="195" spans="1:25" s="44" customFormat="1" x14ac:dyDescent="0.5">
      <c r="A195" s="213" t="s">
        <v>1591</v>
      </c>
      <c r="B195" s="33" t="s">
        <v>13</v>
      </c>
      <c r="C195" s="32">
        <v>51139</v>
      </c>
      <c r="D195" s="32">
        <v>923</v>
      </c>
      <c r="E195" s="32">
        <v>950</v>
      </c>
      <c r="F195" s="32">
        <v>4</v>
      </c>
      <c r="G195" s="32" t="s">
        <v>25</v>
      </c>
      <c r="H195" s="32">
        <v>2</v>
      </c>
      <c r="I195" s="32">
        <v>33.9</v>
      </c>
      <c r="J195" s="118">
        <f>SUM(H195*100+I195)</f>
        <v>233.9</v>
      </c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42" t="s">
        <v>533</v>
      </c>
    </row>
    <row r="196" spans="1:25" s="44" customFormat="1" x14ac:dyDescent="0.5">
      <c r="A196" s="213" t="s">
        <v>1592</v>
      </c>
      <c r="B196" s="33" t="s">
        <v>13</v>
      </c>
      <c r="C196" s="32">
        <v>51162</v>
      </c>
      <c r="D196" s="32">
        <v>942</v>
      </c>
      <c r="E196" s="32">
        <v>963</v>
      </c>
      <c r="F196" s="32">
        <v>4</v>
      </c>
      <c r="G196" s="32">
        <v>9</v>
      </c>
      <c r="H196" s="32">
        <v>2</v>
      </c>
      <c r="I196" s="32">
        <v>22</v>
      </c>
      <c r="J196" s="123">
        <f>SUM(G196*400+H196*100+I196)</f>
        <v>3822</v>
      </c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42" t="s">
        <v>565</v>
      </c>
    </row>
    <row r="197" spans="1:25" s="44" customFormat="1" x14ac:dyDescent="0.5">
      <c r="A197" s="213" t="s">
        <v>1593</v>
      </c>
      <c r="B197" s="33" t="s">
        <v>13</v>
      </c>
      <c r="C197" s="32">
        <v>51142</v>
      </c>
      <c r="D197" s="32">
        <v>926</v>
      </c>
      <c r="E197" s="32">
        <v>3862</v>
      </c>
      <c r="F197" s="32">
        <v>9</v>
      </c>
      <c r="G197" s="32">
        <v>1</v>
      </c>
      <c r="H197" s="32" t="s">
        <v>25</v>
      </c>
      <c r="I197" s="32">
        <v>30</v>
      </c>
      <c r="J197" s="118">
        <f>SUM(G197*400+I197)</f>
        <v>430</v>
      </c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42" t="s">
        <v>640</v>
      </c>
    </row>
    <row r="198" spans="1:25" s="44" customFormat="1" x14ac:dyDescent="0.5">
      <c r="A198" s="213" t="s">
        <v>1594</v>
      </c>
      <c r="B198" s="33" t="s">
        <v>13</v>
      </c>
      <c r="C198" s="32">
        <v>51140</v>
      </c>
      <c r="D198" s="32">
        <v>924</v>
      </c>
      <c r="E198" s="32">
        <v>3867</v>
      </c>
      <c r="F198" s="32">
        <v>9</v>
      </c>
      <c r="G198" s="32" t="s">
        <v>25</v>
      </c>
      <c r="H198" s="32" t="s">
        <v>25</v>
      </c>
      <c r="I198" s="32">
        <v>75.099999999999994</v>
      </c>
      <c r="J198" s="118">
        <f>SUM(I198)</f>
        <v>75.099999999999994</v>
      </c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42" t="s">
        <v>533</v>
      </c>
    </row>
    <row r="199" spans="1:25" s="44" customFormat="1" x14ac:dyDescent="0.5">
      <c r="A199" s="213" t="s">
        <v>1595</v>
      </c>
      <c r="B199" s="33" t="s">
        <v>13</v>
      </c>
      <c r="C199" s="32">
        <v>51141</v>
      </c>
      <c r="D199" s="32">
        <v>925</v>
      </c>
      <c r="E199" s="32">
        <v>3866</v>
      </c>
      <c r="F199" s="32"/>
      <c r="G199" s="32" t="s">
        <v>25</v>
      </c>
      <c r="H199" s="32">
        <v>3</v>
      </c>
      <c r="I199" s="32">
        <v>7.2</v>
      </c>
      <c r="J199" s="118">
        <f>SUM(H199*100+I199)</f>
        <v>307.2</v>
      </c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42" t="s">
        <v>533</v>
      </c>
    </row>
    <row r="200" spans="1:25" s="44" customFormat="1" x14ac:dyDescent="0.5">
      <c r="A200" s="213" t="s">
        <v>1596</v>
      </c>
      <c r="B200" s="33" t="s">
        <v>13</v>
      </c>
      <c r="C200" s="32">
        <v>51143</v>
      </c>
      <c r="D200" s="32">
        <v>927</v>
      </c>
      <c r="E200" s="32">
        <v>951</v>
      </c>
      <c r="F200" s="32">
        <v>9</v>
      </c>
      <c r="G200" s="32" t="s">
        <v>25</v>
      </c>
      <c r="H200" s="32">
        <v>3</v>
      </c>
      <c r="I200" s="32">
        <v>90.1</v>
      </c>
      <c r="J200" s="118">
        <f>SUM(H200*100+I200)</f>
        <v>390.1</v>
      </c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42" t="s">
        <v>640</v>
      </c>
    </row>
    <row r="201" spans="1:25" s="44" customFormat="1" x14ac:dyDescent="0.5">
      <c r="A201" s="213" t="s">
        <v>1597</v>
      </c>
      <c r="B201" s="33" t="s">
        <v>13</v>
      </c>
      <c r="C201" s="32">
        <v>51148</v>
      </c>
      <c r="D201" s="32">
        <v>928</v>
      </c>
      <c r="E201" s="32">
        <v>952</v>
      </c>
      <c r="F201" s="32">
        <v>9</v>
      </c>
      <c r="G201" s="32" t="s">
        <v>25</v>
      </c>
      <c r="H201" s="32">
        <v>1</v>
      </c>
      <c r="I201" s="32">
        <v>31.5</v>
      </c>
      <c r="J201" s="118">
        <f>SUM(H201*100+I201)</f>
        <v>131.5</v>
      </c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42" t="s">
        <v>640</v>
      </c>
    </row>
    <row r="202" spans="1:25" s="44" customFormat="1" x14ac:dyDescent="0.5">
      <c r="A202" s="213" t="s">
        <v>1598</v>
      </c>
      <c r="B202" s="33" t="s">
        <v>13</v>
      </c>
      <c r="C202" s="32">
        <v>51156</v>
      </c>
      <c r="D202" s="32">
        <v>936</v>
      </c>
      <c r="E202" s="32">
        <v>958</v>
      </c>
      <c r="F202" s="32">
        <v>9</v>
      </c>
      <c r="G202" s="32" t="s">
        <v>25</v>
      </c>
      <c r="H202" s="32" t="s">
        <v>25</v>
      </c>
      <c r="I202" s="32">
        <v>47.4</v>
      </c>
      <c r="J202" s="118">
        <f>SUM(I202)</f>
        <v>47.4</v>
      </c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42" t="s">
        <v>640</v>
      </c>
    </row>
    <row r="203" spans="1:25" s="44" customFormat="1" x14ac:dyDescent="0.5">
      <c r="A203" s="213" t="s">
        <v>1599</v>
      </c>
      <c r="B203" s="33" t="s">
        <v>13</v>
      </c>
      <c r="C203" s="32">
        <v>51152</v>
      </c>
      <c r="D203" s="32">
        <v>932</v>
      </c>
      <c r="E203" s="32">
        <v>3774</v>
      </c>
      <c r="F203" s="32">
        <v>13</v>
      </c>
      <c r="G203" s="32" t="s">
        <v>25</v>
      </c>
      <c r="H203" s="32">
        <v>3</v>
      </c>
      <c r="I203" s="32">
        <v>72</v>
      </c>
      <c r="J203" s="118">
        <f>SUM(H203*100+I203)</f>
        <v>372</v>
      </c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228" t="s">
        <v>987</v>
      </c>
    </row>
    <row r="204" spans="1:25" s="44" customFormat="1" x14ac:dyDescent="0.5">
      <c r="A204" s="213" t="s">
        <v>1600</v>
      </c>
      <c r="B204" s="33" t="s">
        <v>13</v>
      </c>
      <c r="C204" s="32">
        <v>51151</v>
      </c>
      <c r="D204" s="32">
        <v>931</v>
      </c>
      <c r="E204" s="32">
        <v>955</v>
      </c>
      <c r="F204" s="32">
        <v>9</v>
      </c>
      <c r="G204" s="32">
        <v>1</v>
      </c>
      <c r="H204" s="32" t="s">
        <v>25</v>
      </c>
      <c r="I204" s="32">
        <v>59</v>
      </c>
      <c r="J204" s="118">
        <f>SUM(G204*400+I204)</f>
        <v>459</v>
      </c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228" t="s">
        <v>988</v>
      </c>
    </row>
    <row r="205" spans="1:25" s="44" customFormat="1" x14ac:dyDescent="0.5">
      <c r="A205" s="213" t="s">
        <v>1601</v>
      </c>
      <c r="B205" s="33" t="s">
        <v>13</v>
      </c>
      <c r="C205" s="32">
        <v>51161</v>
      </c>
      <c r="D205" s="32">
        <v>941</v>
      </c>
      <c r="E205" s="32">
        <v>962</v>
      </c>
      <c r="F205" s="32">
        <v>13</v>
      </c>
      <c r="G205" s="32">
        <v>1</v>
      </c>
      <c r="H205" s="32" t="s">
        <v>25</v>
      </c>
      <c r="I205" s="32">
        <v>93</v>
      </c>
      <c r="J205" s="118">
        <f>SUM(G205*400+I205)</f>
        <v>493</v>
      </c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228" t="s">
        <v>987</v>
      </c>
    </row>
    <row r="206" spans="1:25" s="44" customFormat="1" x14ac:dyDescent="0.5">
      <c r="A206" s="213" t="s">
        <v>1602</v>
      </c>
      <c r="B206" s="33" t="s">
        <v>13</v>
      </c>
      <c r="C206" s="32">
        <v>51153</v>
      </c>
      <c r="D206" s="32">
        <v>933</v>
      </c>
      <c r="E206" s="32">
        <v>956</v>
      </c>
      <c r="F206" s="32">
        <v>9</v>
      </c>
      <c r="G206" s="32">
        <v>1</v>
      </c>
      <c r="H206" s="32">
        <v>2</v>
      </c>
      <c r="I206" s="32">
        <v>33</v>
      </c>
      <c r="J206" s="118">
        <f>SUM(G206*400+H206*100+I206)</f>
        <v>633</v>
      </c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228" t="s">
        <v>640</v>
      </c>
    </row>
    <row r="207" spans="1:25" s="44" customFormat="1" x14ac:dyDescent="0.5">
      <c r="A207" s="213" t="s">
        <v>1603</v>
      </c>
      <c r="B207" s="33" t="s">
        <v>13</v>
      </c>
      <c r="C207" s="32">
        <v>51154</v>
      </c>
      <c r="D207" s="32">
        <v>934</v>
      </c>
      <c r="E207" s="32">
        <v>957</v>
      </c>
      <c r="F207" s="32">
        <v>9</v>
      </c>
      <c r="G207" s="32" t="s">
        <v>25</v>
      </c>
      <c r="H207" s="32">
        <v>1</v>
      </c>
      <c r="I207" s="32">
        <v>51</v>
      </c>
      <c r="J207" s="118">
        <f>SUM(H207*100+I207)</f>
        <v>151</v>
      </c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228" t="s">
        <v>989</v>
      </c>
    </row>
    <row r="208" spans="1:25" s="44" customFormat="1" x14ac:dyDescent="0.5">
      <c r="A208" s="213" t="s">
        <v>1604</v>
      </c>
      <c r="B208" s="33" t="s">
        <v>13</v>
      </c>
      <c r="C208" s="32">
        <v>51159</v>
      </c>
      <c r="D208" s="32">
        <v>939</v>
      </c>
      <c r="E208" s="32">
        <v>961</v>
      </c>
      <c r="F208" s="32">
        <v>9</v>
      </c>
      <c r="G208" s="32" t="s">
        <v>25</v>
      </c>
      <c r="H208" s="32" t="s">
        <v>25</v>
      </c>
      <c r="I208" s="32">
        <v>45</v>
      </c>
      <c r="J208" s="118">
        <f>SUM(I208)</f>
        <v>45</v>
      </c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228" t="s">
        <v>989</v>
      </c>
    </row>
    <row r="209" spans="1:24" s="44" customFormat="1" x14ac:dyDescent="0.5">
      <c r="A209" s="213" t="s">
        <v>1605</v>
      </c>
      <c r="B209" s="33" t="s">
        <v>13</v>
      </c>
      <c r="C209" s="32">
        <v>51155</v>
      </c>
      <c r="D209" s="32">
        <v>935</v>
      </c>
      <c r="E209" s="32">
        <v>3873</v>
      </c>
      <c r="F209" s="32">
        <v>9</v>
      </c>
      <c r="G209" s="32" t="s">
        <v>25</v>
      </c>
      <c r="H209" s="32">
        <v>1</v>
      </c>
      <c r="I209" s="32">
        <v>65</v>
      </c>
      <c r="J209" s="118">
        <f>SUM(H209*400+I209)</f>
        <v>465</v>
      </c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228" t="s">
        <v>990</v>
      </c>
    </row>
    <row r="210" spans="1:24" s="44" customFormat="1" x14ac:dyDescent="0.5">
      <c r="A210" s="213" t="s">
        <v>1606</v>
      </c>
      <c r="B210" s="33" t="s">
        <v>13</v>
      </c>
      <c r="C210" s="32">
        <v>51160</v>
      </c>
      <c r="D210" s="32">
        <v>940</v>
      </c>
      <c r="E210" s="32">
        <v>3878</v>
      </c>
      <c r="F210" s="32">
        <v>9</v>
      </c>
      <c r="G210" s="32" t="s">
        <v>25</v>
      </c>
      <c r="H210" s="32" t="s">
        <v>25</v>
      </c>
      <c r="I210" s="32">
        <v>70.8</v>
      </c>
      <c r="J210" s="118">
        <f>SUM(I210)</f>
        <v>70.8</v>
      </c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228" t="s">
        <v>989</v>
      </c>
    </row>
    <row r="211" spans="1:24" s="44" customFormat="1" x14ac:dyDescent="0.5">
      <c r="A211" s="213" t="s">
        <v>1607</v>
      </c>
      <c r="B211" s="71" t="s">
        <v>13</v>
      </c>
      <c r="C211" s="45">
        <v>32040</v>
      </c>
      <c r="D211" s="45">
        <v>192</v>
      </c>
      <c r="E211" s="45">
        <v>211</v>
      </c>
      <c r="F211" s="45">
        <v>13</v>
      </c>
      <c r="G211" s="45" t="s">
        <v>25</v>
      </c>
      <c r="H211" s="45">
        <v>1</v>
      </c>
      <c r="I211" s="45">
        <v>80</v>
      </c>
      <c r="J211" s="217">
        <f>SUM(H211*100+I211)</f>
        <v>180</v>
      </c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75" t="s">
        <v>533</v>
      </c>
    </row>
    <row r="212" spans="1:24" s="44" customFormat="1" ht="27.75" x14ac:dyDescent="0.65">
      <c r="A212" s="304" t="s">
        <v>1620</v>
      </c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</row>
    <row r="213" spans="1:24" s="44" customFormat="1" ht="27.75" x14ac:dyDescent="0.65">
      <c r="A213" s="305" t="s">
        <v>1102</v>
      </c>
      <c r="B213" s="305"/>
      <c r="C213" s="305"/>
      <c r="D213" s="305"/>
      <c r="E213" s="305"/>
      <c r="F213" s="305"/>
      <c r="G213" s="305"/>
      <c r="H213" s="305"/>
      <c r="I213" s="305"/>
      <c r="J213" s="3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</row>
    <row r="214" spans="1:24" s="44" customFormat="1" ht="27.75" x14ac:dyDescent="0.65">
      <c r="A214" s="304" t="s">
        <v>1069</v>
      </c>
      <c r="B214" s="304"/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</row>
    <row r="215" spans="1:24" s="44" customFormat="1" ht="27.75" x14ac:dyDescent="0.65">
      <c r="A215" s="304" t="s">
        <v>1070</v>
      </c>
      <c r="B215" s="304"/>
      <c r="C215" s="304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</row>
    <row r="216" spans="1:24" s="44" customFormat="1" x14ac:dyDescent="0.5">
      <c r="A216" s="271" t="s">
        <v>1089</v>
      </c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3"/>
      <c r="O216" s="271" t="s">
        <v>1101</v>
      </c>
      <c r="P216" s="272"/>
      <c r="Q216" s="272"/>
      <c r="R216" s="272"/>
      <c r="S216" s="272"/>
      <c r="T216" s="272"/>
      <c r="U216" s="272"/>
      <c r="V216" s="272"/>
      <c r="W216" s="272"/>
      <c r="X216" s="273"/>
    </row>
    <row r="217" spans="1:24" s="44" customFormat="1" x14ac:dyDescent="0.5">
      <c r="A217" s="306" t="s">
        <v>1071</v>
      </c>
      <c r="B217" s="92"/>
      <c r="C217" s="96"/>
      <c r="D217" s="277" t="s">
        <v>0</v>
      </c>
      <c r="E217" s="289" t="s">
        <v>1</v>
      </c>
      <c r="F217" s="86"/>
      <c r="G217" s="291" t="s">
        <v>18</v>
      </c>
      <c r="H217" s="292"/>
      <c r="I217" s="293"/>
      <c r="J217" s="265" t="s">
        <v>1088</v>
      </c>
      <c r="K217" s="266"/>
      <c r="L217" s="266"/>
      <c r="M217" s="266"/>
      <c r="N217" s="267"/>
      <c r="O217" s="268" t="s">
        <v>1071</v>
      </c>
      <c r="P217" s="92"/>
      <c r="Q217" s="92"/>
      <c r="R217" s="104"/>
      <c r="S217" s="308" t="s">
        <v>1088</v>
      </c>
      <c r="T217" s="309"/>
      <c r="U217" s="309"/>
      <c r="V217" s="309"/>
      <c r="W217" s="310"/>
      <c r="X217" s="261" t="s">
        <v>1100</v>
      </c>
    </row>
    <row r="218" spans="1:24" s="44" customFormat="1" x14ac:dyDescent="0.5">
      <c r="A218" s="307"/>
      <c r="B218" s="93" t="s">
        <v>1072</v>
      </c>
      <c r="C218" s="97" t="s">
        <v>1073</v>
      </c>
      <c r="D218" s="278"/>
      <c r="E218" s="290"/>
      <c r="F218" s="87" t="s">
        <v>1075</v>
      </c>
      <c r="G218" s="285" t="s">
        <v>19</v>
      </c>
      <c r="H218" s="277" t="s">
        <v>20</v>
      </c>
      <c r="I218" s="277" t="s">
        <v>21</v>
      </c>
      <c r="J218" s="83"/>
      <c r="K218" s="261" t="s">
        <v>1079</v>
      </c>
      <c r="L218" s="261" t="s">
        <v>1080</v>
      </c>
      <c r="M218" s="89"/>
      <c r="N218" s="83" t="s">
        <v>1086</v>
      </c>
      <c r="O218" s="269"/>
      <c r="P218" s="93"/>
      <c r="Q218" s="93" t="s">
        <v>1072</v>
      </c>
      <c r="R218" s="26" t="s">
        <v>1094</v>
      </c>
      <c r="S218" s="83"/>
      <c r="T218" s="281" t="s">
        <v>1079</v>
      </c>
      <c r="U218" s="261" t="s">
        <v>1080</v>
      </c>
      <c r="V218" s="89"/>
      <c r="W218" s="83" t="s">
        <v>1097</v>
      </c>
      <c r="X218" s="262"/>
    </row>
    <row r="219" spans="1:24" s="44" customFormat="1" x14ac:dyDescent="0.5">
      <c r="A219" s="307"/>
      <c r="B219" s="93" t="s">
        <v>22</v>
      </c>
      <c r="C219" s="97" t="s">
        <v>1074</v>
      </c>
      <c r="D219" s="278"/>
      <c r="E219" s="290"/>
      <c r="F219" s="24" t="s">
        <v>1076</v>
      </c>
      <c r="G219" s="287"/>
      <c r="H219" s="278"/>
      <c r="I219" s="278"/>
      <c r="J219" s="84" t="s">
        <v>1078</v>
      </c>
      <c r="K219" s="262"/>
      <c r="L219" s="262"/>
      <c r="M219" s="89" t="s">
        <v>1081</v>
      </c>
      <c r="N219" s="84" t="s">
        <v>1085</v>
      </c>
      <c r="O219" s="269"/>
      <c r="P219" s="93" t="s">
        <v>1090</v>
      </c>
      <c r="Q219" s="93" t="s">
        <v>1091</v>
      </c>
      <c r="R219" s="26" t="s">
        <v>1095</v>
      </c>
      <c r="S219" s="84" t="s">
        <v>1078</v>
      </c>
      <c r="T219" s="284"/>
      <c r="U219" s="262"/>
      <c r="V219" s="89" t="s">
        <v>1081</v>
      </c>
      <c r="W219" s="84" t="s">
        <v>1098</v>
      </c>
      <c r="X219" s="262"/>
    </row>
    <row r="220" spans="1:24" s="44" customFormat="1" x14ac:dyDescent="0.5">
      <c r="A220" s="307"/>
      <c r="B220" s="93"/>
      <c r="C220" s="97" t="s">
        <v>861</v>
      </c>
      <c r="D220" s="278"/>
      <c r="E220" s="290"/>
      <c r="F220" s="87" t="s">
        <v>1077</v>
      </c>
      <c r="G220" s="287"/>
      <c r="H220" s="278"/>
      <c r="I220" s="278"/>
      <c r="J220" s="84" t="s">
        <v>1082</v>
      </c>
      <c r="K220" s="262"/>
      <c r="L220" s="262"/>
      <c r="M220" s="89" t="s">
        <v>1084</v>
      </c>
      <c r="N220" s="84" t="s">
        <v>1087</v>
      </c>
      <c r="O220" s="269"/>
      <c r="P220" s="93"/>
      <c r="Q220" s="93" t="s">
        <v>1092</v>
      </c>
      <c r="R220" s="26" t="s">
        <v>1096</v>
      </c>
      <c r="S220" s="84" t="s">
        <v>1082</v>
      </c>
      <c r="T220" s="284"/>
      <c r="U220" s="262"/>
      <c r="V220" s="89" t="s">
        <v>1084</v>
      </c>
      <c r="W220" s="84" t="s">
        <v>1091</v>
      </c>
      <c r="X220" s="262"/>
    </row>
    <row r="221" spans="1:24" s="44" customFormat="1" x14ac:dyDescent="0.5">
      <c r="A221" s="28"/>
      <c r="B221" s="94"/>
      <c r="C221" s="22"/>
      <c r="D221" s="29"/>
      <c r="E221" s="22"/>
      <c r="F221" s="29"/>
      <c r="G221" s="103"/>
      <c r="H221" s="29"/>
      <c r="I221" s="29"/>
      <c r="J221" s="85" t="s">
        <v>1083</v>
      </c>
      <c r="K221" s="263"/>
      <c r="L221" s="263"/>
      <c r="M221" s="30" t="s">
        <v>1085</v>
      </c>
      <c r="N221" s="85" t="s">
        <v>1072</v>
      </c>
      <c r="O221" s="270"/>
      <c r="P221" s="94"/>
      <c r="Q221" s="94" t="s">
        <v>1093</v>
      </c>
      <c r="R221" s="65"/>
      <c r="S221" s="85" t="s">
        <v>1083</v>
      </c>
      <c r="T221" s="296"/>
      <c r="U221" s="263"/>
      <c r="V221" s="30" t="s">
        <v>1085</v>
      </c>
      <c r="W221" s="85" t="s">
        <v>1099</v>
      </c>
      <c r="X221" s="263"/>
    </row>
    <row r="222" spans="1:24" s="44" customFormat="1" x14ac:dyDescent="0.5">
      <c r="A222" s="213" t="s">
        <v>1608</v>
      </c>
      <c r="B222" s="33" t="s">
        <v>13</v>
      </c>
      <c r="C222" s="32">
        <v>32041</v>
      </c>
      <c r="D222" s="32">
        <v>193</v>
      </c>
      <c r="E222" s="32">
        <v>212</v>
      </c>
      <c r="F222" s="32">
        <v>13</v>
      </c>
      <c r="G222" s="32" t="s">
        <v>25</v>
      </c>
      <c r="H222" s="32">
        <v>1</v>
      </c>
      <c r="I222" s="32">
        <v>60</v>
      </c>
      <c r="J222" s="118">
        <f>SUM(H222*100+I222)</f>
        <v>160</v>
      </c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42" t="s">
        <v>32</v>
      </c>
    </row>
    <row r="223" spans="1:24" s="44" customFormat="1" x14ac:dyDescent="0.5">
      <c r="A223" s="213" t="s">
        <v>1609</v>
      </c>
      <c r="B223" s="33" t="s">
        <v>13</v>
      </c>
      <c r="C223" s="32">
        <v>32043</v>
      </c>
      <c r="D223" s="32">
        <v>195</v>
      </c>
      <c r="E223" s="32">
        <v>214</v>
      </c>
      <c r="F223" s="32">
        <v>9</v>
      </c>
      <c r="G223" s="32" t="s">
        <v>25</v>
      </c>
      <c r="H223" s="32">
        <v>2</v>
      </c>
      <c r="I223" s="32">
        <v>28.2</v>
      </c>
      <c r="J223" s="118">
        <f>SUM(H223*100+I223)</f>
        <v>228.2</v>
      </c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42" t="s">
        <v>533</v>
      </c>
    </row>
    <row r="224" spans="1:24" s="44" customFormat="1" x14ac:dyDescent="0.5">
      <c r="A224" s="213" t="s">
        <v>1610</v>
      </c>
      <c r="B224" s="33" t="s">
        <v>13</v>
      </c>
      <c r="C224" s="32">
        <v>50781</v>
      </c>
      <c r="D224" s="32">
        <v>789</v>
      </c>
      <c r="E224" s="32">
        <v>837</v>
      </c>
      <c r="F224" s="32">
        <v>9</v>
      </c>
      <c r="G224" s="32" t="s">
        <v>25</v>
      </c>
      <c r="H224" s="32" t="s">
        <v>25</v>
      </c>
      <c r="I224" s="32">
        <v>34</v>
      </c>
      <c r="J224" s="118">
        <f>SUM(I224)</f>
        <v>34</v>
      </c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42" t="s">
        <v>533</v>
      </c>
    </row>
    <row r="225" spans="1:24" s="44" customFormat="1" x14ac:dyDescent="0.5">
      <c r="A225" s="213" t="s">
        <v>1611</v>
      </c>
      <c r="B225" s="33" t="s">
        <v>13</v>
      </c>
      <c r="C225" s="32">
        <v>31603</v>
      </c>
      <c r="D225" s="32">
        <v>198</v>
      </c>
      <c r="E225" s="32">
        <v>217</v>
      </c>
      <c r="F225" s="32">
        <v>9</v>
      </c>
      <c r="G225" s="32" t="s">
        <v>25</v>
      </c>
      <c r="H225" s="32">
        <v>1</v>
      </c>
      <c r="I225" s="32">
        <v>3</v>
      </c>
      <c r="J225" s="118">
        <f>SUM(H225*100+I225)</f>
        <v>103</v>
      </c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42" t="s">
        <v>533</v>
      </c>
    </row>
    <row r="226" spans="1:24" s="44" customFormat="1" x14ac:dyDescent="0.5">
      <c r="A226" s="213" t="s">
        <v>1612</v>
      </c>
      <c r="B226" s="33" t="s">
        <v>13</v>
      </c>
      <c r="C226" s="32">
        <v>32045</v>
      </c>
      <c r="D226" s="32">
        <v>199</v>
      </c>
      <c r="E226" s="32">
        <v>218</v>
      </c>
      <c r="F226" s="32">
        <v>13</v>
      </c>
      <c r="G226" s="32" t="s">
        <v>25</v>
      </c>
      <c r="H226" s="32">
        <v>1</v>
      </c>
      <c r="I226" s="32">
        <v>65</v>
      </c>
      <c r="J226" s="118"/>
      <c r="K226" s="118"/>
      <c r="L226" s="118"/>
      <c r="M226" s="118"/>
      <c r="N226" s="118">
        <f>SUM(H226*100+I226)</f>
        <v>165</v>
      </c>
      <c r="O226" s="118"/>
      <c r="P226" s="118"/>
      <c r="Q226" s="118"/>
      <c r="R226" s="118"/>
      <c r="S226" s="118"/>
      <c r="T226" s="118"/>
      <c r="U226" s="118"/>
      <c r="V226" s="118"/>
      <c r="W226" s="118"/>
      <c r="X226" s="42" t="s">
        <v>193</v>
      </c>
    </row>
    <row r="227" spans="1:24" s="44" customFormat="1" x14ac:dyDescent="0.5">
      <c r="A227" s="213" t="s">
        <v>1613</v>
      </c>
      <c r="B227" s="33" t="s">
        <v>13</v>
      </c>
      <c r="C227" s="32">
        <v>32046</v>
      </c>
      <c r="D227" s="32">
        <v>200</v>
      </c>
      <c r="E227" s="32">
        <v>219</v>
      </c>
      <c r="F227" s="32">
        <v>13</v>
      </c>
      <c r="G227" s="32" t="s">
        <v>25</v>
      </c>
      <c r="H227" s="32">
        <v>1</v>
      </c>
      <c r="I227" s="32">
        <v>47</v>
      </c>
      <c r="J227" s="118"/>
      <c r="K227" s="118">
        <f>SUM(H227*100+I227)</f>
        <v>147</v>
      </c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42" t="s">
        <v>32</v>
      </c>
    </row>
    <row r="228" spans="1:24" s="44" customFormat="1" x14ac:dyDescent="0.5">
      <c r="A228" s="213" t="s">
        <v>1614</v>
      </c>
      <c r="B228" s="33" t="s">
        <v>13</v>
      </c>
      <c r="C228" s="32">
        <v>32069</v>
      </c>
      <c r="D228" s="32">
        <v>203</v>
      </c>
      <c r="E228" s="32">
        <v>222</v>
      </c>
      <c r="F228" s="32">
        <v>13</v>
      </c>
      <c r="G228" s="32" t="s">
        <v>25</v>
      </c>
      <c r="H228" s="32">
        <v>1</v>
      </c>
      <c r="I228" s="32">
        <v>47</v>
      </c>
      <c r="J228" s="118"/>
      <c r="K228" s="118">
        <f>SUM(H228*100+I228)</f>
        <v>147</v>
      </c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42" t="s">
        <v>32</v>
      </c>
    </row>
    <row r="229" spans="1:24" s="44" customFormat="1" x14ac:dyDescent="0.5">
      <c r="A229" s="213" t="s">
        <v>1615</v>
      </c>
      <c r="B229" s="33" t="s">
        <v>13</v>
      </c>
      <c r="C229" s="32">
        <v>31604</v>
      </c>
      <c r="D229" s="32">
        <v>204</v>
      </c>
      <c r="E229" s="32">
        <v>223</v>
      </c>
      <c r="F229" s="32">
        <v>13</v>
      </c>
      <c r="G229" s="32" t="s">
        <v>25</v>
      </c>
      <c r="H229" s="32">
        <v>3</v>
      </c>
      <c r="I229" s="32">
        <v>36</v>
      </c>
      <c r="J229" s="118"/>
      <c r="K229" s="118"/>
      <c r="L229" s="118"/>
      <c r="M229" s="118"/>
      <c r="N229" s="118">
        <f>SUM(H229*100+I229)</f>
        <v>336</v>
      </c>
      <c r="O229" s="118"/>
      <c r="P229" s="118"/>
      <c r="Q229" s="118"/>
      <c r="R229" s="118"/>
      <c r="S229" s="118"/>
      <c r="T229" s="118"/>
      <c r="U229" s="118"/>
      <c r="V229" s="118"/>
      <c r="W229" s="118"/>
      <c r="X229" s="42" t="s">
        <v>193</v>
      </c>
    </row>
    <row r="230" spans="1:24" s="44" customFormat="1" x14ac:dyDescent="0.5">
      <c r="A230" s="213" t="s">
        <v>1616</v>
      </c>
      <c r="B230" s="33" t="s">
        <v>13</v>
      </c>
      <c r="C230" s="32">
        <v>31605</v>
      </c>
      <c r="D230" s="32">
        <v>206</v>
      </c>
      <c r="E230" s="32">
        <v>225</v>
      </c>
      <c r="F230" s="32">
        <v>13</v>
      </c>
      <c r="G230" s="32" t="s">
        <v>25</v>
      </c>
      <c r="H230" s="32">
        <v>1</v>
      </c>
      <c r="I230" s="32">
        <v>76</v>
      </c>
      <c r="J230" s="118"/>
      <c r="K230" s="118">
        <f>SUM(H230*100+I230)</f>
        <v>176</v>
      </c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42" t="s">
        <v>32</v>
      </c>
    </row>
    <row r="231" spans="1:24" s="44" customFormat="1" x14ac:dyDescent="0.5">
      <c r="A231" s="213" t="s">
        <v>1617</v>
      </c>
      <c r="B231" s="33" t="s">
        <v>13</v>
      </c>
      <c r="C231" s="32">
        <v>31602</v>
      </c>
      <c r="D231" s="32">
        <v>207</v>
      </c>
      <c r="E231" s="32">
        <v>226</v>
      </c>
      <c r="F231" s="32">
        <v>13</v>
      </c>
      <c r="G231" s="32" t="s">
        <v>25</v>
      </c>
      <c r="H231" s="32">
        <v>1</v>
      </c>
      <c r="I231" s="32">
        <v>68</v>
      </c>
      <c r="J231" s="118"/>
      <c r="K231" s="118">
        <f>SUM(H231*100+I231)</f>
        <v>168</v>
      </c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42" t="s">
        <v>32</v>
      </c>
    </row>
    <row r="232" spans="1:24" s="44" customFormat="1" x14ac:dyDescent="0.5">
      <c r="A232" s="213" t="s">
        <v>1618</v>
      </c>
      <c r="B232" s="33" t="s">
        <v>13</v>
      </c>
      <c r="C232" s="32">
        <v>5965</v>
      </c>
      <c r="D232" s="32">
        <v>39</v>
      </c>
      <c r="E232" s="32">
        <v>6023</v>
      </c>
      <c r="F232" s="32">
        <v>13</v>
      </c>
      <c r="G232" s="32" t="s">
        <v>25</v>
      </c>
      <c r="H232" s="32">
        <v>2</v>
      </c>
      <c r="I232" s="32" t="s">
        <v>25</v>
      </c>
      <c r="J232" s="118"/>
      <c r="K232" s="118"/>
      <c r="L232" s="118"/>
      <c r="M232" s="118"/>
      <c r="N232" s="118">
        <f>SUM(H232*100)</f>
        <v>200</v>
      </c>
      <c r="O232" s="118"/>
      <c r="P232" s="118"/>
      <c r="Q232" s="118"/>
      <c r="R232" s="118"/>
      <c r="S232" s="118"/>
      <c r="T232" s="118"/>
      <c r="U232" s="118"/>
      <c r="V232" s="118"/>
      <c r="W232" s="118"/>
      <c r="X232" s="42" t="s">
        <v>193</v>
      </c>
    </row>
    <row r="233" spans="1:24" s="44" customFormat="1" x14ac:dyDescent="0.5">
      <c r="A233" s="213" t="s">
        <v>1619</v>
      </c>
      <c r="B233" s="33" t="s">
        <v>13</v>
      </c>
      <c r="C233" s="32">
        <v>32050</v>
      </c>
      <c r="D233" s="32">
        <v>208</v>
      </c>
      <c r="E233" s="32">
        <v>227</v>
      </c>
      <c r="F233" s="32">
        <v>13</v>
      </c>
      <c r="G233" s="32" t="s">
        <v>25</v>
      </c>
      <c r="H233" s="32" t="s">
        <v>25</v>
      </c>
      <c r="I233" s="32">
        <v>42</v>
      </c>
      <c r="J233" s="118"/>
      <c r="K233" s="118"/>
      <c r="L233" s="118"/>
      <c r="M233" s="118">
        <f>SUM(I233)</f>
        <v>42</v>
      </c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42" t="s">
        <v>538</v>
      </c>
    </row>
    <row r="234" spans="1:24" s="44" customFormat="1" x14ac:dyDescent="0.5">
      <c r="A234" s="213" t="s">
        <v>1621</v>
      </c>
      <c r="B234" s="33" t="s">
        <v>13</v>
      </c>
      <c r="C234" s="32">
        <v>31607</v>
      </c>
      <c r="D234" s="32">
        <v>209</v>
      </c>
      <c r="E234" s="32">
        <v>228</v>
      </c>
      <c r="F234" s="32">
        <v>13</v>
      </c>
      <c r="G234" s="32" t="s">
        <v>25</v>
      </c>
      <c r="H234" s="32" t="s">
        <v>25</v>
      </c>
      <c r="I234" s="32">
        <v>71</v>
      </c>
      <c r="J234" s="118"/>
      <c r="K234" s="118">
        <f>SUM(I234)</f>
        <v>71</v>
      </c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228" t="s">
        <v>32</v>
      </c>
    </row>
    <row r="235" spans="1:24" s="44" customFormat="1" x14ac:dyDescent="0.5">
      <c r="A235" s="213" t="s">
        <v>1622</v>
      </c>
      <c r="B235" s="33" t="s">
        <v>13</v>
      </c>
      <c r="C235" s="32">
        <v>42031</v>
      </c>
      <c r="D235" s="32">
        <v>211</v>
      </c>
      <c r="E235" s="32">
        <v>230</v>
      </c>
      <c r="F235" s="32">
        <v>13</v>
      </c>
      <c r="G235" s="32" t="s">
        <v>25</v>
      </c>
      <c r="H235" s="32">
        <v>1</v>
      </c>
      <c r="I235" s="32">
        <v>60</v>
      </c>
      <c r="J235" s="118"/>
      <c r="K235" s="118">
        <f>SUM(H235*100+I235)</f>
        <v>160</v>
      </c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228" t="s">
        <v>32</v>
      </c>
    </row>
    <row r="236" spans="1:24" s="44" customFormat="1" x14ac:dyDescent="0.5">
      <c r="A236" s="213" t="s">
        <v>1623</v>
      </c>
      <c r="B236" s="33" t="s">
        <v>13</v>
      </c>
      <c r="C236" s="32">
        <v>4203</v>
      </c>
      <c r="D236" s="32">
        <v>212</v>
      </c>
      <c r="E236" s="32">
        <v>231</v>
      </c>
      <c r="F236" s="32">
        <v>13</v>
      </c>
      <c r="G236" s="32" t="s">
        <v>25</v>
      </c>
      <c r="H236" s="32">
        <v>1</v>
      </c>
      <c r="I236" s="32">
        <v>27</v>
      </c>
      <c r="J236" s="118"/>
      <c r="K236" s="118"/>
      <c r="L236" s="118"/>
      <c r="M236" s="118"/>
      <c r="N236" s="118">
        <f>SUM(H236*100+I236)</f>
        <v>127</v>
      </c>
      <c r="O236" s="118"/>
      <c r="P236" s="118"/>
      <c r="Q236" s="118"/>
      <c r="R236" s="118"/>
      <c r="S236" s="118"/>
      <c r="T236" s="118"/>
      <c r="U236" s="118"/>
      <c r="V236" s="118"/>
      <c r="W236" s="118"/>
      <c r="X236" s="228" t="s">
        <v>99</v>
      </c>
    </row>
    <row r="237" spans="1:24" s="44" customFormat="1" x14ac:dyDescent="0.5">
      <c r="A237" s="213" t="s">
        <v>1624</v>
      </c>
      <c r="B237" s="33" t="s">
        <v>13</v>
      </c>
      <c r="C237" s="32">
        <v>42047</v>
      </c>
      <c r="D237" s="32">
        <v>213</v>
      </c>
      <c r="E237" s="32">
        <v>232</v>
      </c>
      <c r="F237" s="32">
        <v>13</v>
      </c>
      <c r="G237" s="32" t="s">
        <v>25</v>
      </c>
      <c r="H237" s="32">
        <v>3</v>
      </c>
      <c r="I237" s="32">
        <v>16</v>
      </c>
      <c r="J237" s="118"/>
      <c r="K237" s="118"/>
      <c r="L237" s="118"/>
      <c r="M237" s="118"/>
      <c r="N237" s="118">
        <f>SUM(H237*100+I237)</f>
        <v>316</v>
      </c>
      <c r="O237" s="118"/>
      <c r="P237" s="118"/>
      <c r="Q237" s="118"/>
      <c r="R237" s="118"/>
      <c r="S237" s="118"/>
      <c r="T237" s="118"/>
      <c r="U237" s="118"/>
      <c r="V237" s="118"/>
      <c r="W237" s="118"/>
      <c r="X237" s="228" t="s">
        <v>991</v>
      </c>
    </row>
    <row r="238" spans="1:24" s="44" customFormat="1" x14ac:dyDescent="0.5">
      <c r="A238" s="213" t="s">
        <v>1625</v>
      </c>
      <c r="B238" s="33" t="s">
        <v>13</v>
      </c>
      <c r="C238" s="32">
        <v>32051</v>
      </c>
      <c r="D238" s="32">
        <v>214</v>
      </c>
      <c r="E238" s="32">
        <v>233</v>
      </c>
      <c r="F238" s="32">
        <v>13</v>
      </c>
      <c r="G238" s="32" t="s">
        <v>25</v>
      </c>
      <c r="H238" s="32">
        <v>1</v>
      </c>
      <c r="I238" s="32">
        <v>76</v>
      </c>
      <c r="J238" s="118"/>
      <c r="K238" s="118">
        <f>SUM(H238*100+I238)</f>
        <v>176</v>
      </c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228" t="s">
        <v>32</v>
      </c>
    </row>
    <row r="239" spans="1:24" s="44" customFormat="1" x14ac:dyDescent="0.5">
      <c r="A239" s="213" t="s">
        <v>1626</v>
      </c>
      <c r="B239" s="33" t="s">
        <v>13</v>
      </c>
      <c r="C239" s="32">
        <v>9862</v>
      </c>
      <c r="D239" s="32">
        <v>49</v>
      </c>
      <c r="E239" s="32">
        <v>8310</v>
      </c>
      <c r="F239" s="32">
        <v>13</v>
      </c>
      <c r="G239" s="32" t="s">
        <v>25</v>
      </c>
      <c r="H239" s="32" t="s">
        <v>25</v>
      </c>
      <c r="I239" s="32">
        <v>92</v>
      </c>
      <c r="J239" s="118"/>
      <c r="K239" s="118">
        <f>SUM(I239)</f>
        <v>92</v>
      </c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228" t="s">
        <v>32</v>
      </c>
    </row>
    <row r="240" spans="1:24" s="44" customFormat="1" x14ac:dyDescent="0.5">
      <c r="A240" s="213" t="s">
        <v>1627</v>
      </c>
      <c r="B240" s="33" t="s">
        <v>13</v>
      </c>
      <c r="C240" s="32">
        <v>9863</v>
      </c>
      <c r="D240" s="32">
        <v>50</v>
      </c>
      <c r="E240" s="32">
        <v>8311</v>
      </c>
      <c r="F240" s="32">
        <v>13</v>
      </c>
      <c r="G240" s="32" t="s">
        <v>25</v>
      </c>
      <c r="H240" s="32">
        <v>1</v>
      </c>
      <c r="I240" s="32">
        <v>25</v>
      </c>
      <c r="J240" s="118"/>
      <c r="K240" s="118">
        <f>SUM(H240*100+I240)</f>
        <v>125</v>
      </c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228" t="s">
        <v>32</v>
      </c>
    </row>
    <row r="241" spans="1:24" s="44" customFormat="1" x14ac:dyDescent="0.5">
      <c r="A241" s="213" t="s">
        <v>1628</v>
      </c>
      <c r="B241" s="33" t="s">
        <v>13</v>
      </c>
      <c r="C241" s="32">
        <v>41929</v>
      </c>
      <c r="D241" s="32">
        <v>215</v>
      </c>
      <c r="E241" s="32">
        <v>234</v>
      </c>
      <c r="F241" s="32">
        <v>13</v>
      </c>
      <c r="G241" s="32" t="s">
        <v>25</v>
      </c>
      <c r="H241" s="32">
        <v>3</v>
      </c>
      <c r="I241" s="32">
        <v>38</v>
      </c>
      <c r="J241" s="118"/>
      <c r="K241" s="118"/>
      <c r="L241" s="118"/>
      <c r="M241" s="118"/>
      <c r="N241" s="118">
        <f>SUM(H241*100+I241)</f>
        <v>338</v>
      </c>
      <c r="O241" s="118"/>
      <c r="P241" s="118"/>
      <c r="Q241" s="118"/>
      <c r="R241" s="118"/>
      <c r="S241" s="118"/>
      <c r="T241" s="118"/>
      <c r="U241" s="118"/>
      <c r="V241" s="118"/>
      <c r="W241" s="118"/>
      <c r="X241" s="228" t="s">
        <v>992</v>
      </c>
    </row>
    <row r="242" spans="1:24" s="44" customFormat="1" x14ac:dyDescent="0.5">
      <c r="A242" s="213" t="s">
        <v>1629</v>
      </c>
      <c r="B242" s="33" t="s">
        <v>13</v>
      </c>
      <c r="C242" s="32">
        <v>5586</v>
      </c>
      <c r="D242" s="32">
        <v>34</v>
      </c>
      <c r="E242" s="32">
        <v>5851</v>
      </c>
      <c r="F242" s="32">
        <v>13</v>
      </c>
      <c r="G242" s="32" t="s">
        <v>25</v>
      </c>
      <c r="H242" s="32">
        <v>2</v>
      </c>
      <c r="I242" s="32">
        <v>91</v>
      </c>
      <c r="J242" s="118"/>
      <c r="K242" s="118"/>
      <c r="L242" s="118"/>
      <c r="M242" s="118"/>
      <c r="N242" s="118">
        <f>SUM(H242*100+I242)</f>
        <v>291</v>
      </c>
      <c r="O242" s="118"/>
      <c r="P242" s="118"/>
      <c r="Q242" s="118"/>
      <c r="R242" s="118"/>
      <c r="S242" s="118"/>
      <c r="T242" s="118"/>
      <c r="U242" s="118"/>
      <c r="V242" s="118"/>
      <c r="W242" s="118"/>
      <c r="X242" s="228" t="s">
        <v>103</v>
      </c>
    </row>
    <row r="243" spans="1:24" s="44" customFormat="1" x14ac:dyDescent="0.5">
      <c r="A243" s="213" t="s">
        <v>1630</v>
      </c>
      <c r="B243" s="33" t="s">
        <v>13</v>
      </c>
      <c r="C243" s="32">
        <v>320442</v>
      </c>
      <c r="D243" s="32">
        <v>194</v>
      </c>
      <c r="E243" s="32">
        <v>213</v>
      </c>
      <c r="F243" s="32">
        <v>13</v>
      </c>
      <c r="G243" s="32" t="s">
        <v>25</v>
      </c>
      <c r="H243" s="32">
        <v>3</v>
      </c>
      <c r="I243" s="32">
        <v>29</v>
      </c>
      <c r="J243" s="118"/>
      <c r="K243" s="118"/>
      <c r="L243" s="118"/>
      <c r="M243" s="118"/>
      <c r="N243" s="118">
        <f>SUM(H243*100+I243)</f>
        <v>329</v>
      </c>
      <c r="O243" s="118"/>
      <c r="P243" s="118"/>
      <c r="Q243" s="118"/>
      <c r="R243" s="118"/>
      <c r="S243" s="118"/>
      <c r="T243" s="118"/>
      <c r="U243" s="118"/>
      <c r="V243" s="118"/>
      <c r="W243" s="118"/>
      <c r="X243" s="228" t="s">
        <v>103</v>
      </c>
    </row>
    <row r="244" spans="1:24" s="44" customFormat="1" x14ac:dyDescent="0.5">
      <c r="A244" s="213" t="s">
        <v>1631</v>
      </c>
      <c r="B244" s="33" t="s">
        <v>13</v>
      </c>
      <c r="C244" s="32">
        <v>32044</v>
      </c>
      <c r="D244" s="32">
        <v>196</v>
      </c>
      <c r="E244" s="32">
        <v>215</v>
      </c>
      <c r="F244" s="32">
        <v>13</v>
      </c>
      <c r="G244" s="32" t="s">
        <v>25</v>
      </c>
      <c r="H244" s="32">
        <v>3</v>
      </c>
      <c r="I244" s="32">
        <v>37</v>
      </c>
      <c r="J244" s="118"/>
      <c r="K244" s="118">
        <f>SUM(H244*100+I244)</f>
        <v>337</v>
      </c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228" t="s">
        <v>32</v>
      </c>
    </row>
    <row r="245" spans="1:24" s="44" customFormat="1" x14ac:dyDescent="0.5">
      <c r="A245" s="213" t="s">
        <v>1632</v>
      </c>
      <c r="B245" s="33" t="s">
        <v>13</v>
      </c>
      <c r="C245" s="32">
        <v>42147</v>
      </c>
      <c r="D245" s="32">
        <v>197</v>
      </c>
      <c r="E245" s="32">
        <v>216</v>
      </c>
      <c r="F245" s="32">
        <v>13</v>
      </c>
      <c r="G245" s="32" t="s">
        <v>25</v>
      </c>
      <c r="H245" s="32">
        <v>2</v>
      </c>
      <c r="I245" s="32">
        <v>4</v>
      </c>
      <c r="J245" s="118"/>
      <c r="K245" s="118">
        <f>SUM(H245*100+I245)</f>
        <v>204</v>
      </c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228" t="s">
        <v>32</v>
      </c>
    </row>
    <row r="246" spans="1:24" s="44" customFormat="1" x14ac:dyDescent="0.5">
      <c r="A246" s="213" t="s">
        <v>1633</v>
      </c>
      <c r="B246" s="33" t="s">
        <v>13</v>
      </c>
      <c r="C246" s="32">
        <v>32047</v>
      </c>
      <c r="D246" s="32">
        <v>201</v>
      </c>
      <c r="E246" s="32">
        <v>220</v>
      </c>
      <c r="F246" s="32">
        <v>13</v>
      </c>
      <c r="G246" s="32" t="s">
        <v>25</v>
      </c>
      <c r="H246" s="32" t="s">
        <v>25</v>
      </c>
      <c r="I246" s="32">
        <v>69.3</v>
      </c>
      <c r="J246" s="118"/>
      <c r="K246" s="118">
        <f>SUM(I246)</f>
        <v>69.3</v>
      </c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228" t="s">
        <v>32</v>
      </c>
    </row>
    <row r="247" spans="1:24" s="44" customFormat="1" x14ac:dyDescent="0.5">
      <c r="A247" s="213" t="s">
        <v>1634</v>
      </c>
      <c r="B247" s="71" t="s">
        <v>13</v>
      </c>
      <c r="C247" s="45">
        <v>12064</v>
      </c>
      <c r="D247" s="45">
        <v>57</v>
      </c>
      <c r="E247" s="45">
        <v>9194</v>
      </c>
      <c r="F247" s="45">
        <v>13</v>
      </c>
      <c r="G247" s="45" t="s">
        <v>25</v>
      </c>
      <c r="H247" s="45" t="s">
        <v>25</v>
      </c>
      <c r="I247" s="45">
        <v>11.5</v>
      </c>
      <c r="J247" s="217"/>
      <c r="K247" s="217">
        <f>SUM(I247)</f>
        <v>11.5</v>
      </c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75" t="s">
        <v>993</v>
      </c>
    </row>
    <row r="248" spans="1:24" s="44" customFormat="1" ht="27.75" x14ac:dyDescent="0.65">
      <c r="A248" s="304" t="s">
        <v>1647</v>
      </c>
      <c r="B248" s="304"/>
      <c r="C248" s="304"/>
      <c r="D248" s="304"/>
      <c r="E248" s="304"/>
      <c r="F248" s="304"/>
      <c r="G248" s="304"/>
      <c r="H248" s="304"/>
      <c r="I248" s="304"/>
      <c r="J248" s="304"/>
      <c r="K248" s="304"/>
      <c r="L248" s="304"/>
      <c r="M248" s="304"/>
      <c r="N248" s="304"/>
      <c r="O248" s="304"/>
      <c r="P248" s="304"/>
      <c r="Q248" s="304"/>
      <c r="R248" s="304"/>
      <c r="S248" s="304"/>
      <c r="T248" s="304"/>
      <c r="U248" s="304"/>
      <c r="V248" s="304"/>
      <c r="W248" s="304"/>
      <c r="X248" s="304"/>
    </row>
    <row r="249" spans="1:24" s="44" customFormat="1" ht="27.75" x14ac:dyDescent="0.65">
      <c r="A249" s="305" t="s">
        <v>1102</v>
      </c>
      <c r="B249" s="305"/>
      <c r="C249" s="305"/>
      <c r="D249" s="305"/>
      <c r="E249" s="305"/>
      <c r="F249" s="305"/>
      <c r="G249" s="305"/>
      <c r="H249" s="305"/>
      <c r="I249" s="305"/>
      <c r="J249" s="305"/>
      <c r="K249" s="305"/>
      <c r="L249" s="305"/>
      <c r="M249" s="305"/>
      <c r="N249" s="305"/>
      <c r="O249" s="305"/>
      <c r="P249" s="305"/>
      <c r="Q249" s="305"/>
      <c r="R249" s="305"/>
      <c r="S249" s="305"/>
      <c r="T249" s="305"/>
      <c r="U249" s="305"/>
      <c r="V249" s="305"/>
      <c r="W249" s="305"/>
      <c r="X249" s="305"/>
    </row>
    <row r="250" spans="1:24" s="44" customFormat="1" ht="27.75" x14ac:dyDescent="0.65">
      <c r="A250" s="304" t="s">
        <v>1069</v>
      </c>
      <c r="B250" s="304"/>
      <c r="C250" s="304"/>
      <c r="D250" s="304"/>
      <c r="E250" s="304"/>
      <c r="F250" s="304"/>
      <c r="G250" s="304"/>
      <c r="H250" s="304"/>
      <c r="I250" s="304"/>
      <c r="J250" s="304"/>
      <c r="K250" s="304"/>
      <c r="L250" s="304"/>
      <c r="M250" s="304"/>
      <c r="N250" s="304"/>
      <c r="O250" s="304"/>
      <c r="P250" s="304"/>
      <c r="Q250" s="304"/>
      <c r="R250" s="304"/>
      <c r="S250" s="304"/>
      <c r="T250" s="304"/>
      <c r="U250" s="304"/>
      <c r="V250" s="304"/>
      <c r="W250" s="304"/>
      <c r="X250" s="304"/>
    </row>
    <row r="251" spans="1:24" s="44" customFormat="1" ht="27.75" x14ac:dyDescent="0.65">
      <c r="A251" s="304" t="s">
        <v>1070</v>
      </c>
      <c r="B251" s="304"/>
      <c r="C251" s="304"/>
      <c r="D251" s="304"/>
      <c r="E251" s="304"/>
      <c r="F251" s="304"/>
      <c r="G251" s="304"/>
      <c r="H251" s="304"/>
      <c r="I251" s="304"/>
      <c r="J251" s="304"/>
      <c r="K251" s="304"/>
      <c r="L251" s="304"/>
      <c r="M251" s="304"/>
      <c r="N251" s="304"/>
      <c r="O251" s="304"/>
      <c r="P251" s="304"/>
      <c r="Q251" s="304"/>
      <c r="R251" s="304"/>
      <c r="S251" s="304"/>
      <c r="T251" s="304"/>
      <c r="U251" s="304"/>
      <c r="V251" s="304"/>
      <c r="W251" s="304"/>
      <c r="X251" s="304"/>
    </row>
    <row r="252" spans="1:24" s="44" customFormat="1" x14ac:dyDescent="0.5">
      <c r="A252" s="271" t="s">
        <v>1089</v>
      </c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3"/>
      <c r="O252" s="271" t="s">
        <v>1101</v>
      </c>
      <c r="P252" s="272"/>
      <c r="Q252" s="272"/>
      <c r="R252" s="272"/>
      <c r="S252" s="272"/>
      <c r="T252" s="272"/>
      <c r="U252" s="272"/>
      <c r="V252" s="272"/>
      <c r="W252" s="272"/>
      <c r="X252" s="273"/>
    </row>
    <row r="253" spans="1:24" s="44" customFormat="1" x14ac:dyDescent="0.5">
      <c r="A253" s="306" t="s">
        <v>1071</v>
      </c>
      <c r="B253" s="92"/>
      <c r="C253" s="96"/>
      <c r="D253" s="277" t="s">
        <v>0</v>
      </c>
      <c r="E253" s="289" t="s">
        <v>1</v>
      </c>
      <c r="F253" s="86"/>
      <c r="G253" s="291" t="s">
        <v>18</v>
      </c>
      <c r="H253" s="292"/>
      <c r="I253" s="293"/>
      <c r="J253" s="265" t="s">
        <v>1088</v>
      </c>
      <c r="K253" s="266"/>
      <c r="L253" s="266"/>
      <c r="M253" s="266"/>
      <c r="N253" s="267"/>
      <c r="O253" s="268" t="s">
        <v>1071</v>
      </c>
      <c r="P253" s="92"/>
      <c r="Q253" s="92"/>
      <c r="R253" s="104"/>
      <c r="S253" s="308" t="s">
        <v>1088</v>
      </c>
      <c r="T253" s="309"/>
      <c r="U253" s="309"/>
      <c r="V253" s="309"/>
      <c r="W253" s="310"/>
      <c r="X253" s="261" t="s">
        <v>1100</v>
      </c>
    </row>
    <row r="254" spans="1:24" s="44" customFormat="1" x14ac:dyDescent="0.5">
      <c r="A254" s="307"/>
      <c r="B254" s="93" t="s">
        <v>1072</v>
      </c>
      <c r="C254" s="97" t="s">
        <v>1073</v>
      </c>
      <c r="D254" s="278"/>
      <c r="E254" s="290"/>
      <c r="F254" s="87" t="s">
        <v>1075</v>
      </c>
      <c r="G254" s="285" t="s">
        <v>19</v>
      </c>
      <c r="H254" s="277" t="s">
        <v>20</v>
      </c>
      <c r="I254" s="277" t="s">
        <v>21</v>
      </c>
      <c r="J254" s="83"/>
      <c r="K254" s="261" t="s">
        <v>1079</v>
      </c>
      <c r="L254" s="261" t="s">
        <v>1080</v>
      </c>
      <c r="M254" s="89"/>
      <c r="N254" s="83" t="s">
        <v>1086</v>
      </c>
      <c r="O254" s="269"/>
      <c r="P254" s="93"/>
      <c r="Q254" s="93" t="s">
        <v>1072</v>
      </c>
      <c r="R254" s="26" t="s">
        <v>1094</v>
      </c>
      <c r="S254" s="83"/>
      <c r="T254" s="281" t="s">
        <v>1079</v>
      </c>
      <c r="U254" s="261" t="s">
        <v>1080</v>
      </c>
      <c r="V254" s="89"/>
      <c r="W254" s="83" t="s">
        <v>1097</v>
      </c>
      <c r="X254" s="262"/>
    </row>
    <row r="255" spans="1:24" s="44" customFormat="1" x14ac:dyDescent="0.5">
      <c r="A255" s="307"/>
      <c r="B255" s="93" t="s">
        <v>22</v>
      </c>
      <c r="C255" s="97" t="s">
        <v>1074</v>
      </c>
      <c r="D255" s="278"/>
      <c r="E255" s="290"/>
      <c r="F255" s="24" t="s">
        <v>1076</v>
      </c>
      <c r="G255" s="287"/>
      <c r="H255" s="278"/>
      <c r="I255" s="278"/>
      <c r="J255" s="84" t="s">
        <v>1078</v>
      </c>
      <c r="K255" s="262"/>
      <c r="L255" s="262"/>
      <c r="M255" s="89" t="s">
        <v>1081</v>
      </c>
      <c r="N255" s="84" t="s">
        <v>1085</v>
      </c>
      <c r="O255" s="269"/>
      <c r="P255" s="93" t="s">
        <v>1090</v>
      </c>
      <c r="Q255" s="93" t="s">
        <v>1091</v>
      </c>
      <c r="R255" s="26" t="s">
        <v>1095</v>
      </c>
      <c r="S255" s="84" t="s">
        <v>1078</v>
      </c>
      <c r="T255" s="284"/>
      <c r="U255" s="262"/>
      <c r="V255" s="89" t="s">
        <v>1081</v>
      </c>
      <c r="W255" s="84" t="s">
        <v>1098</v>
      </c>
      <c r="X255" s="262"/>
    </row>
    <row r="256" spans="1:24" s="44" customFormat="1" x14ac:dyDescent="0.5">
      <c r="A256" s="307"/>
      <c r="B256" s="93"/>
      <c r="C256" s="97" t="s">
        <v>861</v>
      </c>
      <c r="D256" s="278"/>
      <c r="E256" s="290"/>
      <c r="F256" s="87" t="s">
        <v>1077</v>
      </c>
      <c r="G256" s="287"/>
      <c r="H256" s="278"/>
      <c r="I256" s="278"/>
      <c r="J256" s="84" t="s">
        <v>1082</v>
      </c>
      <c r="K256" s="262"/>
      <c r="L256" s="262"/>
      <c r="M256" s="89" t="s">
        <v>1084</v>
      </c>
      <c r="N256" s="84" t="s">
        <v>1087</v>
      </c>
      <c r="O256" s="269"/>
      <c r="P256" s="93"/>
      <c r="Q256" s="93" t="s">
        <v>1092</v>
      </c>
      <c r="R256" s="26" t="s">
        <v>1096</v>
      </c>
      <c r="S256" s="84" t="s">
        <v>1082</v>
      </c>
      <c r="T256" s="284"/>
      <c r="U256" s="262"/>
      <c r="V256" s="89" t="s">
        <v>1084</v>
      </c>
      <c r="W256" s="84" t="s">
        <v>1091</v>
      </c>
      <c r="X256" s="262"/>
    </row>
    <row r="257" spans="1:24" s="44" customFormat="1" x14ac:dyDescent="0.5">
      <c r="A257" s="28"/>
      <c r="B257" s="94"/>
      <c r="C257" s="22"/>
      <c r="D257" s="29"/>
      <c r="E257" s="22"/>
      <c r="F257" s="29"/>
      <c r="G257" s="103"/>
      <c r="H257" s="29"/>
      <c r="I257" s="29"/>
      <c r="J257" s="85" t="s">
        <v>1083</v>
      </c>
      <c r="K257" s="263"/>
      <c r="L257" s="263"/>
      <c r="M257" s="30" t="s">
        <v>1085</v>
      </c>
      <c r="N257" s="85" t="s">
        <v>1072</v>
      </c>
      <c r="O257" s="270"/>
      <c r="P257" s="94"/>
      <c r="Q257" s="94" t="s">
        <v>1093</v>
      </c>
      <c r="R257" s="65"/>
      <c r="S257" s="85" t="s">
        <v>1083</v>
      </c>
      <c r="T257" s="296"/>
      <c r="U257" s="263"/>
      <c r="V257" s="30" t="s">
        <v>1085</v>
      </c>
      <c r="W257" s="85" t="s">
        <v>1099</v>
      </c>
      <c r="X257" s="263"/>
    </row>
    <row r="258" spans="1:24" s="44" customFormat="1" x14ac:dyDescent="0.5">
      <c r="A258" s="213" t="s">
        <v>1635</v>
      </c>
      <c r="B258" s="33" t="s">
        <v>13</v>
      </c>
      <c r="C258" s="32">
        <v>4199</v>
      </c>
      <c r="D258" s="32">
        <v>22</v>
      </c>
      <c r="E258" s="32">
        <v>5118</v>
      </c>
      <c r="F258" s="32">
        <v>13</v>
      </c>
      <c r="G258" s="32" t="s">
        <v>25</v>
      </c>
      <c r="H258" s="32" t="s">
        <v>25</v>
      </c>
      <c r="I258" s="32">
        <v>55</v>
      </c>
      <c r="J258" s="118"/>
      <c r="K258" s="118">
        <f>SUM(I258)</f>
        <v>55</v>
      </c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42" t="s">
        <v>994</v>
      </c>
    </row>
    <row r="259" spans="1:24" s="44" customFormat="1" x14ac:dyDescent="0.5">
      <c r="A259" s="213" t="s">
        <v>1636</v>
      </c>
      <c r="B259" s="33" t="s">
        <v>13</v>
      </c>
      <c r="C259" s="32">
        <v>32048</v>
      </c>
      <c r="D259" s="32">
        <v>202</v>
      </c>
      <c r="E259" s="32">
        <v>221</v>
      </c>
      <c r="F259" s="32">
        <v>13</v>
      </c>
      <c r="G259" s="32" t="s">
        <v>25</v>
      </c>
      <c r="H259" s="32">
        <v>3</v>
      </c>
      <c r="I259" s="32">
        <v>5</v>
      </c>
      <c r="J259" s="118"/>
      <c r="K259" s="118"/>
      <c r="L259" s="118"/>
      <c r="M259" s="118"/>
      <c r="N259" s="118">
        <f>SUM(H259*100+I259)</f>
        <v>305</v>
      </c>
      <c r="O259" s="118"/>
      <c r="P259" s="118"/>
      <c r="Q259" s="118"/>
      <c r="R259" s="118"/>
      <c r="S259" s="118"/>
      <c r="T259" s="118"/>
      <c r="U259" s="118"/>
      <c r="V259" s="118"/>
      <c r="W259" s="118"/>
      <c r="X259" s="42" t="s">
        <v>193</v>
      </c>
    </row>
    <row r="260" spans="1:24" s="44" customFormat="1" x14ac:dyDescent="0.5">
      <c r="A260" s="213" t="s">
        <v>1637</v>
      </c>
      <c r="B260" s="33" t="s">
        <v>13</v>
      </c>
      <c r="C260" s="32">
        <v>44989</v>
      </c>
      <c r="D260" s="32">
        <v>205</v>
      </c>
      <c r="E260" s="32">
        <v>224</v>
      </c>
      <c r="F260" s="32">
        <v>13</v>
      </c>
      <c r="G260" s="32" t="s">
        <v>25</v>
      </c>
      <c r="H260" s="32">
        <v>1</v>
      </c>
      <c r="I260" s="32">
        <v>52</v>
      </c>
      <c r="J260" s="118"/>
      <c r="K260" s="118"/>
      <c r="L260" s="118">
        <f>SUM(H260*100+I260)</f>
        <v>152</v>
      </c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42" t="s">
        <v>150</v>
      </c>
    </row>
    <row r="261" spans="1:24" s="44" customFormat="1" x14ac:dyDescent="0.5">
      <c r="A261" s="213" t="s">
        <v>1638</v>
      </c>
      <c r="B261" s="33" t="s">
        <v>13</v>
      </c>
      <c r="C261" s="32">
        <v>3932</v>
      </c>
      <c r="D261" s="32">
        <v>18</v>
      </c>
      <c r="E261" s="32">
        <v>5020</v>
      </c>
      <c r="F261" s="32">
        <v>9</v>
      </c>
      <c r="G261" s="32" t="s">
        <v>25</v>
      </c>
      <c r="H261" s="32">
        <v>1</v>
      </c>
      <c r="I261" s="32">
        <v>49</v>
      </c>
      <c r="J261" s="118">
        <f>SUM(H261*100+I261)</f>
        <v>149</v>
      </c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42" t="s">
        <v>533</v>
      </c>
    </row>
    <row r="262" spans="1:24" s="44" customFormat="1" x14ac:dyDescent="0.5">
      <c r="A262" s="213" t="s">
        <v>1639</v>
      </c>
      <c r="B262" s="33" t="s">
        <v>13</v>
      </c>
      <c r="C262" s="32">
        <v>4093</v>
      </c>
      <c r="D262" s="32">
        <v>21</v>
      </c>
      <c r="E262" s="32">
        <v>5096</v>
      </c>
      <c r="F262" s="32">
        <v>13</v>
      </c>
      <c r="G262" s="32" t="s">
        <v>25</v>
      </c>
      <c r="H262" s="32">
        <v>1</v>
      </c>
      <c r="I262" s="32">
        <v>48</v>
      </c>
      <c r="J262" s="118"/>
      <c r="K262" s="118"/>
      <c r="L262" s="118"/>
      <c r="M262" s="118"/>
      <c r="N262" s="118">
        <f>SUM(H262*100+I262)</f>
        <v>148</v>
      </c>
      <c r="O262" s="118"/>
      <c r="P262" s="118"/>
      <c r="Q262" s="118"/>
      <c r="R262" s="118"/>
      <c r="S262" s="118"/>
      <c r="T262" s="118"/>
      <c r="U262" s="118"/>
      <c r="V262" s="118"/>
      <c r="W262" s="118"/>
      <c r="X262" s="42" t="s">
        <v>103</v>
      </c>
    </row>
    <row r="263" spans="1:24" s="44" customFormat="1" x14ac:dyDescent="0.5">
      <c r="A263" s="213" t="s">
        <v>1640</v>
      </c>
      <c r="B263" s="33" t="s">
        <v>13</v>
      </c>
      <c r="C263" s="32">
        <v>4508</v>
      </c>
      <c r="D263" s="32">
        <v>27</v>
      </c>
      <c r="E263" s="32">
        <v>8344</v>
      </c>
      <c r="F263" s="32">
        <v>13</v>
      </c>
      <c r="G263" s="32" t="s">
        <v>25</v>
      </c>
      <c r="H263" s="32">
        <v>1</v>
      </c>
      <c r="I263" s="32">
        <v>14</v>
      </c>
      <c r="J263" s="118"/>
      <c r="K263" s="118">
        <f>SUM(H263*100+I263)</f>
        <v>114</v>
      </c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42" t="s">
        <v>32</v>
      </c>
    </row>
    <row r="264" spans="1:24" s="44" customFormat="1" x14ac:dyDescent="0.5">
      <c r="A264" s="213" t="s">
        <v>1641</v>
      </c>
      <c r="B264" s="33" t="s">
        <v>13</v>
      </c>
      <c r="C264" s="32">
        <v>31608</v>
      </c>
      <c r="D264" s="32">
        <v>210</v>
      </c>
      <c r="E264" s="32">
        <v>229</v>
      </c>
      <c r="F264" s="32">
        <v>13</v>
      </c>
      <c r="G264" s="32" t="s">
        <v>25</v>
      </c>
      <c r="H264" s="32" t="s">
        <v>25</v>
      </c>
      <c r="I264" s="32">
        <v>61</v>
      </c>
      <c r="J264" s="118"/>
      <c r="K264" s="118">
        <f>SUM(I264)</f>
        <v>61</v>
      </c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42" t="s">
        <v>32</v>
      </c>
    </row>
    <row r="265" spans="1:24" s="44" customFormat="1" x14ac:dyDescent="0.5">
      <c r="A265" s="213" t="s">
        <v>1642</v>
      </c>
      <c r="B265" s="33" t="s">
        <v>13</v>
      </c>
      <c r="C265" s="32">
        <v>4510</v>
      </c>
      <c r="D265" s="32">
        <v>29</v>
      </c>
      <c r="E265" s="32">
        <v>8346</v>
      </c>
      <c r="F265" s="32">
        <v>13</v>
      </c>
      <c r="G265" s="32" t="s">
        <v>25</v>
      </c>
      <c r="H265" s="32" t="s">
        <v>25</v>
      </c>
      <c r="I265" s="32">
        <v>57</v>
      </c>
      <c r="J265" s="118"/>
      <c r="K265" s="118"/>
      <c r="L265" s="118">
        <f>SUM(I265)</f>
        <v>57</v>
      </c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228" t="s">
        <v>398</v>
      </c>
    </row>
    <row r="266" spans="1:24" s="44" customFormat="1" x14ac:dyDescent="0.5">
      <c r="A266" s="213" t="s">
        <v>1643</v>
      </c>
      <c r="B266" s="33" t="s">
        <v>13</v>
      </c>
      <c r="C266" s="32">
        <v>4509</v>
      </c>
      <c r="D266" s="32">
        <v>28</v>
      </c>
      <c r="E266" s="32">
        <v>8345</v>
      </c>
      <c r="F266" s="32">
        <v>13</v>
      </c>
      <c r="G266" s="32" t="s">
        <v>25</v>
      </c>
      <c r="H266" s="32" t="s">
        <v>25</v>
      </c>
      <c r="I266" s="32">
        <v>57</v>
      </c>
      <c r="J266" s="118"/>
      <c r="K266" s="118"/>
      <c r="L266" s="118"/>
      <c r="M266" s="118"/>
      <c r="N266" s="118">
        <f>SUM(I266)</f>
        <v>57</v>
      </c>
      <c r="O266" s="118"/>
      <c r="P266" s="118"/>
      <c r="Q266" s="118"/>
      <c r="R266" s="118"/>
      <c r="S266" s="118"/>
      <c r="T266" s="118"/>
      <c r="U266" s="118"/>
      <c r="V266" s="118"/>
      <c r="W266" s="118"/>
      <c r="X266" s="228" t="s">
        <v>711</v>
      </c>
    </row>
    <row r="267" spans="1:24" s="44" customFormat="1" x14ac:dyDescent="0.5">
      <c r="A267" s="213" t="s">
        <v>1644</v>
      </c>
      <c r="B267" s="33" t="s">
        <v>13</v>
      </c>
      <c r="C267" s="32">
        <v>9272</v>
      </c>
      <c r="D267" s="32">
        <v>46</v>
      </c>
      <c r="E267" s="32">
        <v>7455</v>
      </c>
      <c r="F267" s="32"/>
      <c r="G267" s="32" t="s">
        <v>25</v>
      </c>
      <c r="H267" s="32">
        <v>1</v>
      </c>
      <c r="I267" s="32">
        <v>96</v>
      </c>
      <c r="J267" s="118"/>
      <c r="K267" s="118"/>
      <c r="L267" s="118"/>
      <c r="M267" s="118"/>
      <c r="N267" s="118">
        <f>SUM(H267*10+I267)</f>
        <v>106</v>
      </c>
      <c r="O267" s="118"/>
      <c r="P267" s="118"/>
      <c r="Q267" s="118"/>
      <c r="R267" s="118"/>
      <c r="S267" s="118"/>
      <c r="T267" s="118"/>
      <c r="U267" s="118"/>
      <c r="V267" s="118"/>
      <c r="W267" s="118"/>
      <c r="X267" s="228" t="s">
        <v>96</v>
      </c>
    </row>
    <row r="268" spans="1:24" s="44" customFormat="1" x14ac:dyDescent="0.5">
      <c r="A268" s="213" t="s">
        <v>1645</v>
      </c>
      <c r="B268" s="33" t="s">
        <v>13</v>
      </c>
      <c r="C268" s="32">
        <v>9291</v>
      </c>
      <c r="D268" s="32">
        <v>45</v>
      </c>
      <c r="E268" s="32">
        <v>7954</v>
      </c>
      <c r="F268" s="32">
        <v>13</v>
      </c>
      <c r="G268" s="32" t="s">
        <v>25</v>
      </c>
      <c r="H268" s="32">
        <v>3</v>
      </c>
      <c r="I268" s="32">
        <v>60</v>
      </c>
      <c r="J268" s="118"/>
      <c r="K268" s="118">
        <f>SUM(H268*100+I268)</f>
        <v>360</v>
      </c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228" t="s">
        <v>32</v>
      </c>
    </row>
    <row r="269" spans="1:24" s="44" customFormat="1" x14ac:dyDescent="0.5">
      <c r="A269" s="213" t="s">
        <v>1646</v>
      </c>
      <c r="B269" s="33" t="s">
        <v>13</v>
      </c>
      <c r="C269" s="59">
        <v>42398</v>
      </c>
      <c r="D269" s="59">
        <v>224</v>
      </c>
      <c r="E269" s="59">
        <v>243</v>
      </c>
      <c r="F269" s="59">
        <v>13</v>
      </c>
      <c r="G269" s="59" t="s">
        <v>25</v>
      </c>
      <c r="H269" s="59">
        <v>1</v>
      </c>
      <c r="I269" s="59">
        <v>47</v>
      </c>
      <c r="J269" s="123"/>
      <c r="K269" s="123">
        <f>SUM(H269*100+I269)</f>
        <v>147</v>
      </c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40" t="s">
        <v>32</v>
      </c>
    </row>
    <row r="270" spans="1:24" s="44" customFormat="1" x14ac:dyDescent="0.5">
      <c r="A270" s="213" t="s">
        <v>1648</v>
      </c>
      <c r="B270" s="33" t="s">
        <v>13</v>
      </c>
      <c r="C270" s="32">
        <v>41925</v>
      </c>
      <c r="D270" s="32">
        <v>223</v>
      </c>
      <c r="E270" s="32">
        <v>242</v>
      </c>
      <c r="F270" s="32">
        <v>13</v>
      </c>
      <c r="G270" s="32" t="s">
        <v>25</v>
      </c>
      <c r="H270" s="32">
        <v>2</v>
      </c>
      <c r="I270" s="32">
        <v>53</v>
      </c>
      <c r="J270" s="118"/>
      <c r="K270" s="118"/>
      <c r="L270" s="118"/>
      <c r="M270" s="118"/>
      <c r="N270" s="118">
        <f>SUM(H270*100+I270)</f>
        <v>253</v>
      </c>
      <c r="O270" s="118"/>
      <c r="P270" s="118"/>
      <c r="Q270" s="118"/>
      <c r="R270" s="118"/>
      <c r="S270" s="118"/>
      <c r="T270" s="118"/>
      <c r="U270" s="118"/>
      <c r="V270" s="118"/>
      <c r="W270" s="118"/>
      <c r="X270" s="228" t="s">
        <v>193</v>
      </c>
    </row>
    <row r="271" spans="1:24" s="44" customFormat="1" x14ac:dyDescent="0.5">
      <c r="A271" s="213" t="s">
        <v>1649</v>
      </c>
      <c r="B271" s="33" t="s">
        <v>13</v>
      </c>
      <c r="C271" s="32">
        <v>42153</v>
      </c>
      <c r="D271" s="32">
        <v>233</v>
      </c>
      <c r="E271" s="32">
        <v>252</v>
      </c>
      <c r="F271" s="32">
        <v>13</v>
      </c>
      <c r="G271" s="32" t="s">
        <v>25</v>
      </c>
      <c r="H271" s="32">
        <v>2</v>
      </c>
      <c r="I271" s="32">
        <v>11</v>
      </c>
      <c r="J271" s="118"/>
      <c r="K271" s="118"/>
      <c r="L271" s="118"/>
      <c r="M271" s="118"/>
      <c r="N271" s="118">
        <f>SUM(H271*100+I271)</f>
        <v>211</v>
      </c>
      <c r="O271" s="118"/>
      <c r="P271" s="118"/>
      <c r="Q271" s="118"/>
      <c r="R271" s="118"/>
      <c r="S271" s="118"/>
      <c r="T271" s="118"/>
      <c r="U271" s="118"/>
      <c r="V271" s="118"/>
      <c r="W271" s="118"/>
      <c r="X271" s="228" t="s">
        <v>193</v>
      </c>
    </row>
    <row r="272" spans="1:24" s="44" customFormat="1" x14ac:dyDescent="0.5">
      <c r="A272" s="213" t="s">
        <v>1650</v>
      </c>
      <c r="B272" s="33" t="s">
        <v>13</v>
      </c>
      <c r="C272" s="32">
        <v>31595</v>
      </c>
      <c r="D272" s="32">
        <v>135</v>
      </c>
      <c r="E272" s="32">
        <v>157</v>
      </c>
      <c r="F272" s="32">
        <v>13</v>
      </c>
      <c r="G272" s="32" t="s">
        <v>25</v>
      </c>
      <c r="H272" s="32">
        <v>1</v>
      </c>
      <c r="I272" s="32">
        <v>24</v>
      </c>
      <c r="J272" s="118">
        <f>SUM(H272*100+I272)</f>
        <v>124</v>
      </c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228" t="s">
        <v>533</v>
      </c>
    </row>
    <row r="273" spans="1:24" s="44" customFormat="1" x14ac:dyDescent="0.5">
      <c r="A273" s="213" t="s">
        <v>1651</v>
      </c>
      <c r="B273" s="33" t="s">
        <v>13</v>
      </c>
      <c r="C273" s="32">
        <v>31611</v>
      </c>
      <c r="D273" s="32">
        <v>232</v>
      </c>
      <c r="E273" s="32">
        <v>251</v>
      </c>
      <c r="F273" s="32">
        <v>13</v>
      </c>
      <c r="G273" s="32">
        <v>1</v>
      </c>
      <c r="H273" s="32" t="s">
        <v>25</v>
      </c>
      <c r="I273" s="32">
        <v>8</v>
      </c>
      <c r="J273" s="118"/>
      <c r="K273" s="118">
        <f>SUM(G273*100+I273)</f>
        <v>108</v>
      </c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228" t="s">
        <v>32</v>
      </c>
    </row>
    <row r="274" spans="1:24" s="44" customFormat="1" x14ac:dyDescent="0.5">
      <c r="A274" s="213" t="s">
        <v>1652</v>
      </c>
      <c r="B274" s="33" t="s">
        <v>13</v>
      </c>
      <c r="C274" s="32">
        <v>4512</v>
      </c>
      <c r="D274" s="32">
        <v>23</v>
      </c>
      <c r="E274" s="32">
        <v>5319</v>
      </c>
      <c r="F274" s="32">
        <v>13</v>
      </c>
      <c r="G274" s="32" t="s">
        <v>25</v>
      </c>
      <c r="H274" s="32" t="s">
        <v>25</v>
      </c>
      <c r="I274" s="32">
        <v>74</v>
      </c>
      <c r="J274" s="118"/>
      <c r="K274" s="118">
        <f>SUM(I274)</f>
        <v>74</v>
      </c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228" t="s">
        <v>32</v>
      </c>
    </row>
    <row r="275" spans="1:24" s="44" customFormat="1" x14ac:dyDescent="0.5">
      <c r="A275" s="213" t="s">
        <v>1653</v>
      </c>
      <c r="B275" s="33" t="s">
        <v>13</v>
      </c>
      <c r="C275" s="32">
        <v>4513</v>
      </c>
      <c r="D275" s="32">
        <v>24</v>
      </c>
      <c r="E275" s="32">
        <v>5320</v>
      </c>
      <c r="F275" s="32">
        <v>13</v>
      </c>
      <c r="G275" s="32" t="s">
        <v>25</v>
      </c>
      <c r="H275" s="32" t="s">
        <v>25</v>
      </c>
      <c r="I275" s="32">
        <v>71</v>
      </c>
      <c r="J275" s="118"/>
      <c r="K275" s="118">
        <f>SUM(I275)</f>
        <v>71</v>
      </c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228" t="s">
        <v>32</v>
      </c>
    </row>
    <row r="276" spans="1:24" s="44" customFormat="1" x14ac:dyDescent="0.5">
      <c r="A276" s="213" t="s">
        <v>1654</v>
      </c>
      <c r="B276" s="33" t="s">
        <v>13</v>
      </c>
      <c r="C276" s="32">
        <v>4514</v>
      </c>
      <c r="D276" s="32">
        <v>25</v>
      </c>
      <c r="E276" s="32">
        <v>5321</v>
      </c>
      <c r="F276" s="32">
        <v>13</v>
      </c>
      <c r="G276" s="32" t="s">
        <v>25</v>
      </c>
      <c r="H276" s="32" t="s">
        <v>25</v>
      </c>
      <c r="I276" s="32">
        <v>74</v>
      </c>
      <c r="J276" s="118"/>
      <c r="K276" s="118">
        <f>SUM(I276)</f>
        <v>74</v>
      </c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228" t="s">
        <v>32</v>
      </c>
    </row>
    <row r="277" spans="1:24" s="44" customFormat="1" x14ac:dyDescent="0.5">
      <c r="A277" s="213" t="s">
        <v>1655</v>
      </c>
      <c r="B277" s="33" t="s">
        <v>13</v>
      </c>
      <c r="C277" s="32">
        <v>32059</v>
      </c>
      <c r="D277" s="32">
        <v>230</v>
      </c>
      <c r="E277" s="32">
        <v>249</v>
      </c>
      <c r="F277" s="32">
        <v>13</v>
      </c>
      <c r="G277" s="32" t="s">
        <v>25</v>
      </c>
      <c r="H277" s="32" t="s">
        <v>25</v>
      </c>
      <c r="I277" s="32">
        <v>94</v>
      </c>
      <c r="J277" s="118"/>
      <c r="K277" s="118">
        <f>SUM(I277)</f>
        <v>94</v>
      </c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228" t="s">
        <v>32</v>
      </c>
    </row>
    <row r="278" spans="1:24" s="44" customFormat="1" x14ac:dyDescent="0.5">
      <c r="A278" s="213" t="s">
        <v>1656</v>
      </c>
      <c r="B278" s="33" t="s">
        <v>13</v>
      </c>
      <c r="C278" s="32">
        <v>31609</v>
      </c>
      <c r="D278" s="32">
        <v>229</v>
      </c>
      <c r="E278" s="32">
        <v>248</v>
      </c>
      <c r="F278" s="32">
        <v>13</v>
      </c>
      <c r="G278" s="32" t="s">
        <v>25</v>
      </c>
      <c r="H278" s="32">
        <v>3</v>
      </c>
      <c r="I278" s="32">
        <v>81</v>
      </c>
      <c r="J278" s="118"/>
      <c r="K278" s="118"/>
      <c r="L278" s="118"/>
      <c r="M278" s="118"/>
      <c r="N278" s="118">
        <f>SUM(H278*100+I278)</f>
        <v>381</v>
      </c>
      <c r="O278" s="118"/>
      <c r="P278" s="118"/>
      <c r="Q278" s="118"/>
      <c r="R278" s="118"/>
      <c r="S278" s="118"/>
      <c r="T278" s="118"/>
      <c r="U278" s="118"/>
      <c r="V278" s="118"/>
      <c r="W278" s="118"/>
      <c r="X278" s="228" t="s">
        <v>281</v>
      </c>
    </row>
    <row r="279" spans="1:24" s="44" customFormat="1" x14ac:dyDescent="0.5">
      <c r="A279" s="213" t="s">
        <v>1657</v>
      </c>
      <c r="B279" s="33" t="s">
        <v>13</v>
      </c>
      <c r="C279" s="32">
        <v>32058</v>
      </c>
      <c r="D279" s="32">
        <v>228</v>
      </c>
      <c r="E279" s="32">
        <v>247</v>
      </c>
      <c r="F279" s="32">
        <v>13</v>
      </c>
      <c r="G279" s="32" t="s">
        <v>25</v>
      </c>
      <c r="H279" s="32">
        <v>1</v>
      </c>
      <c r="I279" s="32">
        <v>6</v>
      </c>
      <c r="J279" s="118"/>
      <c r="K279" s="118">
        <f>SUM(H279*100+I279)</f>
        <v>106</v>
      </c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228" t="s">
        <v>32</v>
      </c>
    </row>
    <row r="280" spans="1:24" s="44" customFormat="1" x14ac:dyDescent="0.5">
      <c r="A280" s="213" t="s">
        <v>1658</v>
      </c>
      <c r="B280" s="33" t="s">
        <v>13</v>
      </c>
      <c r="C280" s="32">
        <v>32057</v>
      </c>
      <c r="D280" s="32">
        <v>227</v>
      </c>
      <c r="E280" s="32">
        <v>245</v>
      </c>
      <c r="F280" s="32">
        <v>13</v>
      </c>
      <c r="G280" s="32" t="s">
        <v>25</v>
      </c>
      <c r="H280" s="32">
        <v>3</v>
      </c>
      <c r="I280" s="32">
        <v>86</v>
      </c>
      <c r="J280" s="118"/>
      <c r="K280" s="118">
        <f>SUM(H280*100+I280)</f>
        <v>386</v>
      </c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228" t="s">
        <v>32</v>
      </c>
    </row>
    <row r="281" spans="1:24" s="44" customFormat="1" x14ac:dyDescent="0.5">
      <c r="A281" s="213" t="s">
        <v>1659</v>
      </c>
      <c r="B281" s="33" t="s">
        <v>13</v>
      </c>
      <c r="C281" s="32">
        <v>1541</v>
      </c>
      <c r="D281" s="32">
        <v>8</v>
      </c>
      <c r="E281" s="32">
        <v>1670</v>
      </c>
      <c r="F281" s="32">
        <v>9</v>
      </c>
      <c r="G281" s="32" t="s">
        <v>25</v>
      </c>
      <c r="H281" s="32" t="s">
        <v>25</v>
      </c>
      <c r="I281" s="32">
        <v>92.5</v>
      </c>
      <c r="J281" s="118"/>
      <c r="K281" s="118">
        <f>SUM(I281)</f>
        <v>92.5</v>
      </c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228" t="s">
        <v>802</v>
      </c>
    </row>
    <row r="282" spans="1:24" s="44" customFormat="1" x14ac:dyDescent="0.5">
      <c r="A282" s="213" t="s">
        <v>1660</v>
      </c>
      <c r="B282" s="33" t="s">
        <v>13</v>
      </c>
      <c r="C282" s="32">
        <v>1048</v>
      </c>
      <c r="D282" s="32">
        <v>6</v>
      </c>
      <c r="E282" s="32">
        <v>4536</v>
      </c>
      <c r="F282" s="32">
        <v>4</v>
      </c>
      <c r="G282" s="32" t="s">
        <v>25</v>
      </c>
      <c r="H282" s="32">
        <v>1</v>
      </c>
      <c r="I282" s="32">
        <v>94</v>
      </c>
      <c r="J282" s="118"/>
      <c r="K282" s="118">
        <f>SUM(H282*100+I282)</f>
        <v>194</v>
      </c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228" t="s">
        <v>868</v>
      </c>
    </row>
    <row r="283" spans="1:24" s="44" customFormat="1" x14ac:dyDescent="0.5">
      <c r="A283" s="213" t="s">
        <v>1661</v>
      </c>
      <c r="B283" s="71" t="s">
        <v>13</v>
      </c>
      <c r="C283" s="45">
        <v>33642</v>
      </c>
      <c r="D283" s="45">
        <v>225</v>
      </c>
      <c r="E283" s="45">
        <v>244</v>
      </c>
      <c r="F283" s="45">
        <v>13</v>
      </c>
      <c r="G283" s="45" t="s">
        <v>25</v>
      </c>
      <c r="H283" s="45">
        <v>3</v>
      </c>
      <c r="I283" s="45">
        <v>25</v>
      </c>
      <c r="J283" s="217"/>
      <c r="K283" s="217">
        <f>SUM(H283*100+I283)</f>
        <v>325</v>
      </c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75" t="s">
        <v>193</v>
      </c>
    </row>
    <row r="284" spans="1:24" s="44" customFormat="1" ht="27.75" x14ac:dyDescent="0.65">
      <c r="A284" s="304" t="s">
        <v>1674</v>
      </c>
      <c r="B284" s="304"/>
      <c r="C284" s="304"/>
      <c r="D284" s="304"/>
      <c r="E284" s="304"/>
      <c r="F284" s="304"/>
      <c r="G284" s="304"/>
      <c r="H284" s="304"/>
      <c r="I284" s="304"/>
      <c r="J284" s="304"/>
      <c r="K284" s="304"/>
      <c r="L284" s="304"/>
      <c r="M284" s="304"/>
      <c r="N284" s="304"/>
      <c r="O284" s="304"/>
      <c r="P284" s="304"/>
      <c r="Q284" s="304"/>
      <c r="R284" s="304"/>
      <c r="S284" s="304"/>
      <c r="T284" s="304"/>
      <c r="U284" s="304"/>
      <c r="V284" s="304"/>
      <c r="W284" s="304"/>
      <c r="X284" s="304"/>
    </row>
    <row r="285" spans="1:24" s="44" customFormat="1" ht="27.75" x14ac:dyDescent="0.65">
      <c r="A285" s="305" t="s">
        <v>1102</v>
      </c>
      <c r="B285" s="305"/>
      <c r="C285" s="305"/>
      <c r="D285" s="305"/>
      <c r="E285" s="305"/>
      <c r="F285" s="305"/>
      <c r="G285" s="305"/>
      <c r="H285" s="305"/>
      <c r="I285" s="305"/>
      <c r="J285" s="305"/>
      <c r="K285" s="305"/>
      <c r="L285" s="305"/>
      <c r="M285" s="305"/>
      <c r="N285" s="305"/>
      <c r="O285" s="305"/>
      <c r="P285" s="305"/>
      <c r="Q285" s="305"/>
      <c r="R285" s="305"/>
      <c r="S285" s="305"/>
      <c r="T285" s="305"/>
      <c r="U285" s="305"/>
      <c r="V285" s="305"/>
      <c r="W285" s="305"/>
      <c r="X285" s="305"/>
    </row>
    <row r="286" spans="1:24" s="44" customFormat="1" ht="27.75" x14ac:dyDescent="0.65">
      <c r="A286" s="304" t="s">
        <v>1069</v>
      </c>
      <c r="B286" s="304"/>
      <c r="C286" s="304"/>
      <c r="D286" s="304"/>
      <c r="E286" s="304"/>
      <c r="F286" s="304"/>
      <c r="G286" s="304"/>
      <c r="H286" s="304"/>
      <c r="I286" s="304"/>
      <c r="J286" s="304"/>
      <c r="K286" s="304"/>
      <c r="L286" s="304"/>
      <c r="M286" s="304"/>
      <c r="N286" s="304"/>
      <c r="O286" s="304"/>
      <c r="P286" s="304"/>
      <c r="Q286" s="304"/>
      <c r="R286" s="304"/>
      <c r="S286" s="304"/>
      <c r="T286" s="304"/>
      <c r="U286" s="304"/>
      <c r="V286" s="304"/>
      <c r="W286" s="304"/>
      <c r="X286" s="304"/>
    </row>
    <row r="287" spans="1:24" s="44" customFormat="1" ht="27.75" x14ac:dyDescent="0.65">
      <c r="A287" s="304" t="s">
        <v>1070</v>
      </c>
      <c r="B287" s="304"/>
      <c r="C287" s="304"/>
      <c r="D287" s="304"/>
      <c r="E287" s="304"/>
      <c r="F287" s="304"/>
      <c r="G287" s="304"/>
      <c r="H287" s="304"/>
      <c r="I287" s="304"/>
      <c r="J287" s="304"/>
      <c r="K287" s="304"/>
      <c r="L287" s="304"/>
      <c r="M287" s="304"/>
      <c r="N287" s="304"/>
      <c r="O287" s="304"/>
      <c r="P287" s="304"/>
      <c r="Q287" s="304"/>
      <c r="R287" s="304"/>
      <c r="S287" s="304"/>
      <c r="T287" s="304"/>
      <c r="U287" s="304"/>
      <c r="V287" s="304"/>
      <c r="W287" s="304"/>
      <c r="X287" s="304"/>
    </row>
    <row r="288" spans="1:24" s="44" customFormat="1" x14ac:dyDescent="0.5">
      <c r="A288" s="271" t="s">
        <v>1089</v>
      </c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3"/>
      <c r="O288" s="271" t="s">
        <v>1101</v>
      </c>
      <c r="P288" s="272"/>
      <c r="Q288" s="272"/>
      <c r="R288" s="272"/>
      <c r="S288" s="272"/>
      <c r="T288" s="272"/>
      <c r="U288" s="272"/>
      <c r="V288" s="272"/>
      <c r="W288" s="272"/>
      <c r="X288" s="273"/>
    </row>
    <row r="289" spans="1:24" s="44" customFormat="1" x14ac:dyDescent="0.5">
      <c r="A289" s="306" t="s">
        <v>1071</v>
      </c>
      <c r="B289" s="92"/>
      <c r="C289" s="96"/>
      <c r="D289" s="277" t="s">
        <v>0</v>
      </c>
      <c r="E289" s="289" t="s">
        <v>1</v>
      </c>
      <c r="F289" s="86"/>
      <c r="G289" s="291" t="s">
        <v>18</v>
      </c>
      <c r="H289" s="292"/>
      <c r="I289" s="293"/>
      <c r="J289" s="265" t="s">
        <v>1088</v>
      </c>
      <c r="K289" s="266"/>
      <c r="L289" s="266"/>
      <c r="M289" s="266"/>
      <c r="N289" s="267"/>
      <c r="O289" s="268" t="s">
        <v>1071</v>
      </c>
      <c r="P289" s="92"/>
      <c r="Q289" s="92"/>
      <c r="R289" s="104"/>
      <c r="S289" s="308" t="s">
        <v>1088</v>
      </c>
      <c r="T289" s="309"/>
      <c r="U289" s="309"/>
      <c r="V289" s="309"/>
      <c r="W289" s="310"/>
      <c r="X289" s="261" t="s">
        <v>1100</v>
      </c>
    </row>
    <row r="290" spans="1:24" s="44" customFormat="1" x14ac:dyDescent="0.5">
      <c r="A290" s="307"/>
      <c r="B290" s="93" t="s">
        <v>1072</v>
      </c>
      <c r="C290" s="97" t="s">
        <v>1073</v>
      </c>
      <c r="D290" s="278"/>
      <c r="E290" s="290"/>
      <c r="F290" s="87" t="s">
        <v>1075</v>
      </c>
      <c r="G290" s="285" t="s">
        <v>19</v>
      </c>
      <c r="H290" s="277" t="s">
        <v>20</v>
      </c>
      <c r="I290" s="277" t="s">
        <v>21</v>
      </c>
      <c r="J290" s="83"/>
      <c r="K290" s="261" t="s">
        <v>1079</v>
      </c>
      <c r="L290" s="261" t="s">
        <v>1080</v>
      </c>
      <c r="M290" s="89"/>
      <c r="N290" s="83" t="s">
        <v>1086</v>
      </c>
      <c r="O290" s="269"/>
      <c r="P290" s="93"/>
      <c r="Q290" s="93" t="s">
        <v>1072</v>
      </c>
      <c r="R290" s="26" t="s">
        <v>1094</v>
      </c>
      <c r="S290" s="83"/>
      <c r="T290" s="281" t="s">
        <v>1079</v>
      </c>
      <c r="U290" s="261" t="s">
        <v>1080</v>
      </c>
      <c r="V290" s="89"/>
      <c r="W290" s="83" t="s">
        <v>1097</v>
      </c>
      <c r="X290" s="262"/>
    </row>
    <row r="291" spans="1:24" s="44" customFormat="1" x14ac:dyDescent="0.5">
      <c r="A291" s="307"/>
      <c r="B291" s="93" t="s">
        <v>22</v>
      </c>
      <c r="C291" s="97" t="s">
        <v>1074</v>
      </c>
      <c r="D291" s="278"/>
      <c r="E291" s="290"/>
      <c r="F291" s="24" t="s">
        <v>1076</v>
      </c>
      <c r="G291" s="287"/>
      <c r="H291" s="278"/>
      <c r="I291" s="278"/>
      <c r="J291" s="84" t="s">
        <v>1078</v>
      </c>
      <c r="K291" s="262"/>
      <c r="L291" s="262"/>
      <c r="M291" s="89" t="s">
        <v>1081</v>
      </c>
      <c r="N291" s="84" t="s">
        <v>1085</v>
      </c>
      <c r="O291" s="269"/>
      <c r="P291" s="93" t="s">
        <v>1090</v>
      </c>
      <c r="Q291" s="93" t="s">
        <v>1091</v>
      </c>
      <c r="R291" s="26" t="s">
        <v>1095</v>
      </c>
      <c r="S291" s="84" t="s">
        <v>1078</v>
      </c>
      <c r="T291" s="284"/>
      <c r="U291" s="262"/>
      <c r="V291" s="89" t="s">
        <v>1081</v>
      </c>
      <c r="W291" s="84" t="s">
        <v>1098</v>
      </c>
      <c r="X291" s="262"/>
    </row>
    <row r="292" spans="1:24" s="44" customFormat="1" x14ac:dyDescent="0.5">
      <c r="A292" s="307"/>
      <c r="B292" s="93"/>
      <c r="C292" s="97" t="s">
        <v>861</v>
      </c>
      <c r="D292" s="278"/>
      <c r="E292" s="290"/>
      <c r="F292" s="87" t="s">
        <v>1077</v>
      </c>
      <c r="G292" s="287"/>
      <c r="H292" s="278"/>
      <c r="I292" s="278"/>
      <c r="J292" s="84" t="s">
        <v>1082</v>
      </c>
      <c r="K292" s="262"/>
      <c r="L292" s="262"/>
      <c r="M292" s="89" t="s">
        <v>1084</v>
      </c>
      <c r="N292" s="84" t="s">
        <v>1087</v>
      </c>
      <c r="O292" s="269"/>
      <c r="P292" s="93"/>
      <c r="Q292" s="93" t="s">
        <v>1092</v>
      </c>
      <c r="R292" s="26" t="s">
        <v>1096</v>
      </c>
      <c r="S292" s="84" t="s">
        <v>1082</v>
      </c>
      <c r="T292" s="284"/>
      <c r="U292" s="262"/>
      <c r="V292" s="89" t="s">
        <v>1084</v>
      </c>
      <c r="W292" s="84" t="s">
        <v>1091</v>
      </c>
      <c r="X292" s="262"/>
    </row>
    <row r="293" spans="1:24" s="44" customFormat="1" ht="22.5" customHeight="1" x14ac:dyDescent="0.5">
      <c r="A293" s="28"/>
      <c r="B293" s="94"/>
      <c r="C293" s="22"/>
      <c r="D293" s="29"/>
      <c r="E293" s="22"/>
      <c r="F293" s="29"/>
      <c r="G293" s="103"/>
      <c r="H293" s="29"/>
      <c r="I293" s="29"/>
      <c r="J293" s="85" t="s">
        <v>1083</v>
      </c>
      <c r="K293" s="263"/>
      <c r="L293" s="263"/>
      <c r="M293" s="30" t="s">
        <v>1085</v>
      </c>
      <c r="N293" s="85" t="s">
        <v>1072</v>
      </c>
      <c r="O293" s="270"/>
      <c r="P293" s="94"/>
      <c r="Q293" s="94" t="s">
        <v>1093</v>
      </c>
      <c r="R293" s="65"/>
      <c r="S293" s="85" t="s">
        <v>1083</v>
      </c>
      <c r="T293" s="296"/>
      <c r="U293" s="263"/>
      <c r="V293" s="30" t="s">
        <v>1085</v>
      </c>
      <c r="W293" s="85" t="s">
        <v>1099</v>
      </c>
      <c r="X293" s="263"/>
    </row>
    <row r="294" spans="1:24" s="44" customFormat="1" x14ac:dyDescent="0.5">
      <c r="A294" s="213" t="s">
        <v>1662</v>
      </c>
      <c r="B294" s="33" t="s">
        <v>13</v>
      </c>
      <c r="C294" s="32">
        <v>41924</v>
      </c>
      <c r="D294" s="32">
        <v>241</v>
      </c>
      <c r="E294" s="32">
        <v>260</v>
      </c>
      <c r="F294" s="32">
        <v>13</v>
      </c>
      <c r="G294" s="32" t="s">
        <v>25</v>
      </c>
      <c r="H294" s="32">
        <v>3</v>
      </c>
      <c r="I294" s="32">
        <v>83</v>
      </c>
      <c r="J294" s="118"/>
      <c r="K294" s="118"/>
      <c r="L294" s="118"/>
      <c r="M294" s="118"/>
      <c r="N294" s="118">
        <f>SUM(H294*100+I294)</f>
        <v>383</v>
      </c>
      <c r="O294" s="118"/>
      <c r="P294" s="118"/>
      <c r="Q294" s="118"/>
      <c r="R294" s="118"/>
      <c r="S294" s="118"/>
      <c r="T294" s="118"/>
      <c r="U294" s="118"/>
      <c r="V294" s="118"/>
      <c r="W294" s="118"/>
      <c r="X294" s="42" t="s">
        <v>995</v>
      </c>
    </row>
    <row r="295" spans="1:24" s="44" customFormat="1" x14ac:dyDescent="0.5">
      <c r="A295" s="213" t="s">
        <v>1663</v>
      </c>
      <c r="B295" s="33" t="s">
        <v>13</v>
      </c>
      <c r="C295" s="59">
        <v>41923</v>
      </c>
      <c r="D295" s="59">
        <v>246</v>
      </c>
      <c r="E295" s="59">
        <v>264</v>
      </c>
      <c r="F295" s="59"/>
      <c r="G295" s="59" t="s">
        <v>25</v>
      </c>
      <c r="H295" s="59" t="s">
        <v>25</v>
      </c>
      <c r="I295" s="59">
        <v>99.5</v>
      </c>
      <c r="J295" s="123"/>
      <c r="K295" s="123">
        <f>SUM(I295)</f>
        <v>99.5</v>
      </c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40" t="s">
        <v>1056</v>
      </c>
    </row>
    <row r="296" spans="1:24" s="44" customFormat="1" x14ac:dyDescent="0.5">
      <c r="A296" s="213" t="s">
        <v>1664</v>
      </c>
      <c r="B296" s="33" t="s">
        <v>13</v>
      </c>
      <c r="C296" s="32">
        <v>3740</v>
      </c>
      <c r="D296" s="32">
        <v>14</v>
      </c>
      <c r="E296" s="32">
        <v>4990</v>
      </c>
      <c r="F296" s="32">
        <v>4</v>
      </c>
      <c r="G296" s="32" t="s">
        <v>25</v>
      </c>
      <c r="H296" s="32" t="s">
        <v>25</v>
      </c>
      <c r="I296" s="32">
        <v>903</v>
      </c>
      <c r="J296" s="118"/>
      <c r="K296" s="118"/>
      <c r="L296" s="118"/>
      <c r="M296" s="118">
        <f>SUM(I296)</f>
        <v>903</v>
      </c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228" t="s">
        <v>538</v>
      </c>
    </row>
    <row r="297" spans="1:24" s="44" customFormat="1" x14ac:dyDescent="0.5">
      <c r="A297" s="213" t="s">
        <v>1665</v>
      </c>
      <c r="B297" s="33" t="s">
        <v>13</v>
      </c>
      <c r="C297" s="32">
        <v>3739</v>
      </c>
      <c r="D297" s="32">
        <v>13</v>
      </c>
      <c r="E297" s="32">
        <v>4989</v>
      </c>
      <c r="F297" s="32">
        <v>4</v>
      </c>
      <c r="G297" s="32" t="s">
        <v>25</v>
      </c>
      <c r="H297" s="32" t="s">
        <v>25</v>
      </c>
      <c r="I297" s="32">
        <v>80</v>
      </c>
      <c r="J297" s="118"/>
      <c r="K297" s="118"/>
      <c r="L297" s="118"/>
      <c r="M297" s="118">
        <f>SUM(I297)</f>
        <v>80</v>
      </c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228" t="s">
        <v>538</v>
      </c>
    </row>
    <row r="298" spans="1:24" s="44" customFormat="1" x14ac:dyDescent="0.5">
      <c r="A298" s="213" t="s">
        <v>1666</v>
      </c>
      <c r="B298" s="33" t="s">
        <v>13</v>
      </c>
      <c r="C298" s="32">
        <v>3738</v>
      </c>
      <c r="D298" s="32">
        <v>12</v>
      </c>
      <c r="E298" s="32">
        <v>4988</v>
      </c>
      <c r="F298" s="32"/>
      <c r="G298" s="32" t="s">
        <v>25</v>
      </c>
      <c r="H298" s="32" t="s">
        <v>25</v>
      </c>
      <c r="I298" s="32">
        <v>80</v>
      </c>
      <c r="J298" s="118"/>
      <c r="K298" s="118"/>
      <c r="L298" s="118"/>
      <c r="M298" s="118">
        <f>SUM(I298)</f>
        <v>80</v>
      </c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228" t="s">
        <v>538</v>
      </c>
    </row>
    <row r="299" spans="1:24" s="44" customFormat="1" x14ac:dyDescent="0.5">
      <c r="A299" s="213" t="s">
        <v>1667</v>
      </c>
      <c r="B299" s="33" t="s">
        <v>13</v>
      </c>
      <c r="C299" s="32">
        <v>32060</v>
      </c>
      <c r="D299" s="32">
        <v>236</v>
      </c>
      <c r="E299" s="32">
        <v>255</v>
      </c>
      <c r="F299" s="32"/>
      <c r="G299" s="32">
        <v>1</v>
      </c>
      <c r="H299" s="32">
        <v>3</v>
      </c>
      <c r="I299" s="32">
        <v>90</v>
      </c>
      <c r="J299" s="118">
        <f>SUM(G299*400+H299*100+I299)</f>
        <v>790</v>
      </c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228" t="s">
        <v>533</v>
      </c>
    </row>
    <row r="300" spans="1:24" s="44" customFormat="1" x14ac:dyDescent="0.5">
      <c r="A300" s="213" t="s">
        <v>1668</v>
      </c>
      <c r="B300" s="33" t="s">
        <v>13</v>
      </c>
      <c r="C300" s="32">
        <v>32061</v>
      </c>
      <c r="D300" s="32">
        <v>239</v>
      </c>
      <c r="E300" s="32">
        <v>258</v>
      </c>
      <c r="F300" s="32">
        <v>13</v>
      </c>
      <c r="G300" s="32" t="s">
        <v>25</v>
      </c>
      <c r="H300" s="32">
        <v>3</v>
      </c>
      <c r="I300" s="32">
        <v>19</v>
      </c>
      <c r="J300" s="118"/>
      <c r="K300" s="118"/>
      <c r="L300" s="118">
        <f>SUM(H300*100+I300)</f>
        <v>319</v>
      </c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228" t="s">
        <v>364</v>
      </c>
    </row>
    <row r="301" spans="1:24" s="44" customFormat="1" x14ac:dyDescent="0.5">
      <c r="A301" s="213" t="s">
        <v>1669</v>
      </c>
      <c r="B301" s="33" t="s">
        <v>13</v>
      </c>
      <c r="C301" s="32">
        <v>31613</v>
      </c>
      <c r="D301" s="32">
        <v>238</v>
      </c>
      <c r="E301" s="32">
        <v>257</v>
      </c>
      <c r="F301" s="32">
        <v>13</v>
      </c>
      <c r="G301" s="32" t="s">
        <v>25</v>
      </c>
      <c r="H301" s="32">
        <v>2</v>
      </c>
      <c r="I301" s="32">
        <v>43</v>
      </c>
      <c r="J301" s="118">
        <f>SUM(H301*100+I301)</f>
        <v>243</v>
      </c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228" t="s">
        <v>533</v>
      </c>
    </row>
    <row r="302" spans="1:24" s="44" customFormat="1" x14ac:dyDescent="0.5">
      <c r="A302" s="213" t="s">
        <v>1670</v>
      </c>
      <c r="B302" s="33" t="s">
        <v>13</v>
      </c>
      <c r="C302" s="32">
        <v>31612</v>
      </c>
      <c r="D302" s="32">
        <v>240</v>
      </c>
      <c r="E302" s="32">
        <v>259</v>
      </c>
      <c r="F302" s="32">
        <v>13</v>
      </c>
      <c r="G302" s="32" t="s">
        <v>25</v>
      </c>
      <c r="H302" s="32" t="s">
        <v>25</v>
      </c>
      <c r="I302" s="32">
        <v>96.4</v>
      </c>
      <c r="J302" s="118"/>
      <c r="K302" s="118">
        <f>SUM(I302)</f>
        <v>96.4</v>
      </c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228" t="s">
        <v>32</v>
      </c>
    </row>
    <row r="303" spans="1:24" s="44" customFormat="1" x14ac:dyDescent="0.5">
      <c r="A303" s="213" t="s">
        <v>1671</v>
      </c>
      <c r="B303" s="33" t="s">
        <v>13</v>
      </c>
      <c r="C303" s="32">
        <v>10060</v>
      </c>
      <c r="D303" s="32">
        <v>51</v>
      </c>
      <c r="E303" s="32">
        <v>8362</v>
      </c>
      <c r="F303" s="32">
        <v>13</v>
      </c>
      <c r="G303" s="32" t="s">
        <v>25</v>
      </c>
      <c r="H303" s="32">
        <v>2</v>
      </c>
      <c r="I303" s="32">
        <v>60</v>
      </c>
      <c r="J303" s="118"/>
      <c r="K303" s="118"/>
      <c r="L303" s="118"/>
      <c r="M303" s="118">
        <f>SUM(H303*100+I303)</f>
        <v>260</v>
      </c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228" t="s">
        <v>538</v>
      </c>
    </row>
    <row r="304" spans="1:24" s="44" customFormat="1" x14ac:dyDescent="0.5">
      <c r="A304" s="213" t="s">
        <v>1672</v>
      </c>
      <c r="B304" s="33" t="s">
        <v>13</v>
      </c>
      <c r="C304" s="32">
        <v>31615</v>
      </c>
      <c r="D304" s="32">
        <v>242</v>
      </c>
      <c r="E304" s="32">
        <v>261</v>
      </c>
      <c r="F304" s="32">
        <v>9</v>
      </c>
      <c r="G304" s="32" t="s">
        <v>25</v>
      </c>
      <c r="H304" s="32">
        <v>1</v>
      </c>
      <c r="I304" s="32">
        <v>8</v>
      </c>
      <c r="J304" s="118"/>
      <c r="K304" s="118">
        <f>SUM(H304*100+I304)</f>
        <v>108</v>
      </c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228" t="s">
        <v>32</v>
      </c>
    </row>
    <row r="305" spans="1:24" s="44" customFormat="1" x14ac:dyDescent="0.5">
      <c r="A305" s="213" t="s">
        <v>1673</v>
      </c>
      <c r="B305" s="33" t="s">
        <v>13</v>
      </c>
      <c r="C305" s="32">
        <v>31616</v>
      </c>
      <c r="D305" s="32">
        <v>243</v>
      </c>
      <c r="E305" s="32">
        <v>262</v>
      </c>
      <c r="F305" s="32">
        <v>9</v>
      </c>
      <c r="G305" s="32" t="s">
        <v>25</v>
      </c>
      <c r="H305" s="32">
        <v>1</v>
      </c>
      <c r="I305" s="32">
        <v>14</v>
      </c>
      <c r="J305" s="118"/>
      <c r="K305" s="118">
        <f>SUM(H305*100+I305)</f>
        <v>114</v>
      </c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228" t="s">
        <v>32</v>
      </c>
    </row>
    <row r="306" spans="1:24" s="44" customFormat="1" x14ac:dyDescent="0.5">
      <c r="A306" s="213" t="s">
        <v>1675</v>
      </c>
      <c r="B306" s="33" t="s">
        <v>13</v>
      </c>
      <c r="C306" s="32">
        <v>31617</v>
      </c>
      <c r="D306" s="32">
        <v>244</v>
      </c>
      <c r="E306" s="32">
        <v>4008</v>
      </c>
      <c r="F306" s="32">
        <v>9</v>
      </c>
      <c r="G306" s="32" t="s">
        <v>25</v>
      </c>
      <c r="H306" s="32">
        <v>1</v>
      </c>
      <c r="I306" s="32">
        <v>60</v>
      </c>
      <c r="J306" s="118"/>
      <c r="K306" s="118"/>
      <c r="L306" s="118"/>
      <c r="M306" s="118"/>
      <c r="N306" s="118">
        <f>SUM(H306*100+I306)</f>
        <v>160</v>
      </c>
      <c r="O306" s="118"/>
      <c r="P306" s="118"/>
      <c r="Q306" s="118"/>
      <c r="R306" s="118"/>
      <c r="S306" s="118"/>
      <c r="T306" s="118"/>
      <c r="U306" s="118"/>
      <c r="V306" s="118"/>
      <c r="W306" s="118"/>
      <c r="X306" s="228" t="s">
        <v>96</v>
      </c>
    </row>
    <row r="307" spans="1:24" s="44" customFormat="1" x14ac:dyDescent="0.5">
      <c r="A307" s="213" t="s">
        <v>1676</v>
      </c>
      <c r="B307" s="33" t="s">
        <v>13</v>
      </c>
      <c r="C307" s="32">
        <v>31618</v>
      </c>
      <c r="D307" s="32">
        <v>245</v>
      </c>
      <c r="E307" s="32">
        <v>263</v>
      </c>
      <c r="F307" s="32">
        <v>9</v>
      </c>
      <c r="G307" s="32" t="s">
        <v>25</v>
      </c>
      <c r="H307" s="32">
        <v>2</v>
      </c>
      <c r="I307" s="32">
        <v>17</v>
      </c>
      <c r="J307" s="118"/>
      <c r="K307" s="118">
        <f>SUM(H307*100+I307)</f>
        <v>217</v>
      </c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228" t="s">
        <v>32</v>
      </c>
    </row>
    <row r="308" spans="1:24" s="44" customFormat="1" x14ac:dyDescent="0.5">
      <c r="A308" s="213" t="s">
        <v>1677</v>
      </c>
      <c r="B308" s="33" t="s">
        <v>13</v>
      </c>
      <c r="C308" s="32">
        <v>31619</v>
      </c>
      <c r="D308" s="32">
        <v>247</v>
      </c>
      <c r="E308" s="32">
        <v>265</v>
      </c>
      <c r="F308" s="32">
        <v>9</v>
      </c>
      <c r="G308" s="32" t="s">
        <v>25</v>
      </c>
      <c r="H308" s="32">
        <v>1</v>
      </c>
      <c r="I308" s="32">
        <v>5</v>
      </c>
      <c r="J308" s="118"/>
      <c r="K308" s="118"/>
      <c r="L308" s="118">
        <f>SUM(H308*100+I308)</f>
        <v>105</v>
      </c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228" t="s">
        <v>996</v>
      </c>
    </row>
    <row r="309" spans="1:24" s="44" customFormat="1" x14ac:dyDescent="0.5">
      <c r="A309" s="213" t="s">
        <v>1678</v>
      </c>
      <c r="B309" s="33" t="s">
        <v>13</v>
      </c>
      <c r="C309" s="32">
        <v>41922</v>
      </c>
      <c r="D309" s="32">
        <v>248</v>
      </c>
      <c r="E309" s="32">
        <v>266</v>
      </c>
      <c r="F309" s="32">
        <v>9</v>
      </c>
      <c r="G309" s="32" t="s">
        <v>25</v>
      </c>
      <c r="H309" s="32">
        <v>1</v>
      </c>
      <c r="I309" s="32">
        <v>72</v>
      </c>
      <c r="J309" s="118"/>
      <c r="K309" s="118"/>
      <c r="L309" s="118"/>
      <c r="M309" s="118"/>
      <c r="N309" s="118">
        <f>SUM(H309*100+I309)</f>
        <v>172</v>
      </c>
      <c r="O309" s="118"/>
      <c r="P309" s="118"/>
      <c r="Q309" s="118"/>
      <c r="R309" s="118"/>
      <c r="S309" s="118"/>
      <c r="T309" s="118"/>
      <c r="U309" s="118"/>
      <c r="V309" s="118"/>
      <c r="W309" s="118"/>
      <c r="X309" s="228" t="s">
        <v>997</v>
      </c>
    </row>
    <row r="310" spans="1:24" s="44" customFormat="1" x14ac:dyDescent="0.5">
      <c r="A310" s="213" t="s">
        <v>1679</v>
      </c>
      <c r="B310" s="33" t="s">
        <v>13</v>
      </c>
      <c r="C310" s="32">
        <v>42163</v>
      </c>
      <c r="D310" s="32">
        <v>269</v>
      </c>
      <c r="E310" s="32">
        <v>286</v>
      </c>
      <c r="F310" s="32">
        <v>9</v>
      </c>
      <c r="G310" s="32" t="s">
        <v>25</v>
      </c>
      <c r="H310" s="32" t="s">
        <v>25</v>
      </c>
      <c r="I310" s="32">
        <v>91</v>
      </c>
      <c r="J310" s="118"/>
      <c r="K310" s="118"/>
      <c r="L310" s="118"/>
      <c r="M310" s="118"/>
      <c r="N310" s="118">
        <f>SUM(I310)</f>
        <v>91</v>
      </c>
      <c r="O310" s="118"/>
      <c r="P310" s="118"/>
      <c r="Q310" s="118"/>
      <c r="R310" s="118"/>
      <c r="S310" s="118"/>
      <c r="T310" s="118"/>
      <c r="U310" s="118"/>
      <c r="V310" s="118"/>
      <c r="W310" s="118"/>
      <c r="X310" s="228" t="s">
        <v>103</v>
      </c>
    </row>
    <row r="311" spans="1:24" s="44" customFormat="1" x14ac:dyDescent="0.5">
      <c r="A311" s="213" t="s">
        <v>1680</v>
      </c>
      <c r="B311" s="33" t="s">
        <v>13</v>
      </c>
      <c r="C311" s="32">
        <v>41919</v>
      </c>
      <c r="D311" s="32">
        <v>268</v>
      </c>
      <c r="E311" s="32">
        <v>285</v>
      </c>
      <c r="F311" s="32"/>
      <c r="G311" s="32" t="s">
        <v>25</v>
      </c>
      <c r="H311" s="32">
        <v>1</v>
      </c>
      <c r="I311" s="32">
        <v>93</v>
      </c>
      <c r="J311" s="118"/>
      <c r="K311" s="118"/>
      <c r="L311" s="118"/>
      <c r="M311" s="118"/>
      <c r="N311" s="118">
        <f>SUM(H311*100+I311)</f>
        <v>193</v>
      </c>
      <c r="O311" s="118"/>
      <c r="P311" s="118"/>
      <c r="Q311" s="118"/>
      <c r="R311" s="118"/>
      <c r="S311" s="118"/>
      <c r="T311" s="118"/>
      <c r="U311" s="118"/>
      <c r="V311" s="118"/>
      <c r="W311" s="118"/>
      <c r="X311" s="228" t="s">
        <v>998</v>
      </c>
    </row>
    <row r="312" spans="1:24" s="44" customFormat="1" x14ac:dyDescent="0.5">
      <c r="A312" s="213" t="s">
        <v>1681</v>
      </c>
      <c r="B312" s="33" t="s">
        <v>13</v>
      </c>
      <c r="C312" s="32">
        <v>4094</v>
      </c>
      <c r="D312" s="32">
        <v>20</v>
      </c>
      <c r="E312" s="32">
        <v>5095</v>
      </c>
      <c r="F312" s="32">
        <v>13</v>
      </c>
      <c r="G312" s="32" t="s">
        <v>25</v>
      </c>
      <c r="H312" s="32">
        <v>2</v>
      </c>
      <c r="I312" s="32">
        <v>99.7</v>
      </c>
      <c r="J312" s="118">
        <f>SUM(H312*100+I312)</f>
        <v>299.7</v>
      </c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228" t="s">
        <v>533</v>
      </c>
    </row>
    <row r="313" spans="1:24" s="44" customFormat="1" x14ac:dyDescent="0.5">
      <c r="A313" s="213" t="s">
        <v>1682</v>
      </c>
      <c r="B313" s="33" t="s">
        <v>13</v>
      </c>
      <c r="C313" s="32">
        <v>33643</v>
      </c>
      <c r="D313" s="32">
        <v>253</v>
      </c>
      <c r="E313" s="32">
        <v>254</v>
      </c>
      <c r="F313" s="32">
        <v>4</v>
      </c>
      <c r="G313" s="32" t="s">
        <v>25</v>
      </c>
      <c r="H313" s="32">
        <v>2</v>
      </c>
      <c r="I313" s="32">
        <v>44</v>
      </c>
      <c r="J313" s="118"/>
      <c r="K313" s="118"/>
      <c r="L313" s="118"/>
      <c r="M313" s="118">
        <f>SUM(H313*100+I313)</f>
        <v>244</v>
      </c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228" t="s">
        <v>538</v>
      </c>
    </row>
    <row r="314" spans="1:24" s="44" customFormat="1" x14ac:dyDescent="0.5">
      <c r="A314" s="213" t="s">
        <v>1683</v>
      </c>
      <c r="B314" s="33" t="s">
        <v>13</v>
      </c>
      <c r="C314" s="32">
        <v>336411</v>
      </c>
      <c r="D314" s="32">
        <v>237</v>
      </c>
      <c r="E314" s="32">
        <v>256</v>
      </c>
      <c r="F314" s="32"/>
      <c r="G314" s="32">
        <v>2</v>
      </c>
      <c r="H314" s="32" t="s">
        <v>25</v>
      </c>
      <c r="I314" s="32">
        <v>81</v>
      </c>
      <c r="J314" s="118"/>
      <c r="K314" s="118">
        <f>SUM(G314*400+I314)</f>
        <v>881</v>
      </c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228" t="s">
        <v>32</v>
      </c>
    </row>
    <row r="315" spans="1:24" s="44" customFormat="1" x14ac:dyDescent="0.5">
      <c r="A315" s="213" t="s">
        <v>1684</v>
      </c>
      <c r="B315" s="33" t="s">
        <v>13</v>
      </c>
      <c r="C315" s="32">
        <v>8948</v>
      </c>
      <c r="D315" s="32">
        <v>42</v>
      </c>
      <c r="E315" s="32">
        <v>7639</v>
      </c>
      <c r="F315" s="32">
        <v>13</v>
      </c>
      <c r="G315" s="32">
        <v>1</v>
      </c>
      <c r="H315" s="32">
        <v>1</v>
      </c>
      <c r="I315" s="32">
        <v>75</v>
      </c>
      <c r="J315" s="118"/>
      <c r="K315" s="118">
        <f>SUM(G315*400+H315*100+I315)</f>
        <v>575</v>
      </c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228" t="s">
        <v>32</v>
      </c>
    </row>
    <row r="316" spans="1:24" s="44" customFormat="1" x14ac:dyDescent="0.5">
      <c r="A316" s="213" t="s">
        <v>1685</v>
      </c>
      <c r="B316" s="33" t="s">
        <v>13</v>
      </c>
      <c r="C316" s="32">
        <v>31625</v>
      </c>
      <c r="D316" s="32">
        <v>278</v>
      </c>
      <c r="E316" s="32">
        <v>295</v>
      </c>
      <c r="F316" s="32">
        <v>9</v>
      </c>
      <c r="G316" s="32">
        <v>1</v>
      </c>
      <c r="H316" s="32" t="s">
        <v>25</v>
      </c>
      <c r="I316" s="32">
        <v>1</v>
      </c>
      <c r="J316" s="118"/>
      <c r="K316" s="118"/>
      <c r="L316" s="118"/>
      <c r="M316" s="118"/>
      <c r="N316" s="118">
        <f>SUM(G316*400+I316)</f>
        <v>401</v>
      </c>
      <c r="O316" s="118"/>
      <c r="P316" s="118"/>
      <c r="Q316" s="118"/>
      <c r="R316" s="118"/>
      <c r="S316" s="118"/>
      <c r="T316" s="118"/>
      <c r="U316" s="118"/>
      <c r="V316" s="118"/>
      <c r="W316" s="118"/>
      <c r="X316" s="228" t="s">
        <v>96</v>
      </c>
    </row>
    <row r="317" spans="1:24" s="44" customFormat="1" x14ac:dyDescent="0.5">
      <c r="A317" s="213" t="s">
        <v>1686</v>
      </c>
      <c r="B317" s="33" t="s">
        <v>13</v>
      </c>
      <c r="C317" s="32">
        <v>31623</v>
      </c>
      <c r="D317" s="32">
        <v>276</v>
      </c>
      <c r="E317" s="32">
        <v>293</v>
      </c>
      <c r="F317" s="32">
        <v>9</v>
      </c>
      <c r="G317" s="32" t="s">
        <v>25</v>
      </c>
      <c r="H317" s="32">
        <v>1</v>
      </c>
      <c r="I317" s="32">
        <v>4</v>
      </c>
      <c r="J317" s="118"/>
      <c r="K317" s="118"/>
      <c r="L317" s="118">
        <f>SUM(H317*100+I317)</f>
        <v>104</v>
      </c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228" t="s">
        <v>364</v>
      </c>
    </row>
    <row r="318" spans="1:24" s="44" customFormat="1" x14ac:dyDescent="0.5">
      <c r="A318" s="213" t="s">
        <v>1687</v>
      </c>
      <c r="B318" s="71" t="s">
        <v>13</v>
      </c>
      <c r="C318" s="45">
        <v>31624</v>
      </c>
      <c r="D318" s="45">
        <v>277</v>
      </c>
      <c r="E318" s="45">
        <v>294</v>
      </c>
      <c r="F318" s="45">
        <v>9</v>
      </c>
      <c r="G318" s="45" t="s">
        <v>25</v>
      </c>
      <c r="H318" s="45">
        <v>1</v>
      </c>
      <c r="I318" s="45">
        <v>3</v>
      </c>
      <c r="J318" s="217"/>
      <c r="K318" s="217"/>
      <c r="L318" s="217">
        <f>SUM(H318*100+I318)</f>
        <v>103</v>
      </c>
      <c r="M318" s="217"/>
      <c r="N318" s="217"/>
      <c r="O318" s="217"/>
      <c r="P318" s="217"/>
      <c r="Q318" s="217"/>
      <c r="R318" s="217"/>
      <c r="S318" s="217"/>
      <c r="T318" s="217"/>
      <c r="U318" s="217"/>
      <c r="V318" s="217"/>
      <c r="W318" s="217"/>
      <c r="X318" s="75" t="s">
        <v>364</v>
      </c>
    </row>
    <row r="319" spans="1:24" s="44" customFormat="1" ht="27.75" x14ac:dyDescent="0.65">
      <c r="A319" s="304" t="s">
        <v>1701</v>
      </c>
      <c r="B319" s="304"/>
      <c r="C319" s="304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  <c r="O319" s="304"/>
      <c r="P319" s="304"/>
      <c r="Q319" s="304"/>
      <c r="R319" s="304"/>
      <c r="S319" s="304"/>
      <c r="T319" s="304"/>
      <c r="U319" s="304"/>
      <c r="V319" s="304"/>
      <c r="W319" s="304"/>
      <c r="X319" s="304"/>
    </row>
    <row r="320" spans="1:24" s="44" customFormat="1" ht="27.75" x14ac:dyDescent="0.65">
      <c r="A320" s="305" t="s">
        <v>1102</v>
      </c>
      <c r="B320" s="305"/>
      <c r="C320" s="305"/>
      <c r="D320" s="305"/>
      <c r="E320" s="305"/>
      <c r="F320" s="305"/>
      <c r="G320" s="305"/>
      <c r="H320" s="305"/>
      <c r="I320" s="305"/>
      <c r="J320" s="305"/>
      <c r="K320" s="305"/>
      <c r="L320" s="305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</row>
    <row r="321" spans="1:24" s="44" customFormat="1" ht="27.75" x14ac:dyDescent="0.65">
      <c r="A321" s="304" t="s">
        <v>1069</v>
      </c>
      <c r="B321" s="304"/>
      <c r="C321" s="304"/>
      <c r="D321" s="304"/>
      <c r="E321" s="304"/>
      <c r="F321" s="304"/>
      <c r="G321" s="304"/>
      <c r="H321" s="304"/>
      <c r="I321" s="304"/>
      <c r="J321" s="304"/>
      <c r="K321" s="304"/>
      <c r="L321" s="304"/>
      <c r="M321" s="304"/>
      <c r="N321" s="304"/>
      <c r="O321" s="304"/>
      <c r="P321" s="304"/>
      <c r="Q321" s="304"/>
      <c r="R321" s="304"/>
      <c r="S321" s="304"/>
      <c r="T321" s="304"/>
      <c r="U321" s="304"/>
      <c r="V321" s="304"/>
      <c r="W321" s="304"/>
      <c r="X321" s="304"/>
    </row>
    <row r="322" spans="1:24" s="44" customFormat="1" ht="27.75" x14ac:dyDescent="0.65">
      <c r="A322" s="304" t="s">
        <v>1070</v>
      </c>
      <c r="B322" s="304"/>
      <c r="C322" s="304"/>
      <c r="D322" s="304"/>
      <c r="E322" s="304"/>
      <c r="F322" s="304"/>
      <c r="G322" s="304"/>
      <c r="H322" s="304"/>
      <c r="I322" s="304"/>
      <c r="J322" s="304"/>
      <c r="K322" s="304"/>
      <c r="L322" s="304"/>
      <c r="M322" s="304"/>
      <c r="N322" s="304"/>
      <c r="O322" s="304"/>
      <c r="P322" s="304"/>
      <c r="Q322" s="304"/>
      <c r="R322" s="304"/>
      <c r="S322" s="304"/>
      <c r="T322" s="304"/>
      <c r="U322" s="304"/>
      <c r="V322" s="304"/>
      <c r="W322" s="304"/>
      <c r="X322" s="304"/>
    </row>
    <row r="323" spans="1:24" s="44" customFormat="1" x14ac:dyDescent="0.5">
      <c r="A323" s="271" t="s">
        <v>1089</v>
      </c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3"/>
      <c r="O323" s="271" t="s">
        <v>1101</v>
      </c>
      <c r="P323" s="272"/>
      <c r="Q323" s="272"/>
      <c r="R323" s="272"/>
      <c r="S323" s="272"/>
      <c r="T323" s="272"/>
      <c r="U323" s="272"/>
      <c r="V323" s="272"/>
      <c r="W323" s="272"/>
      <c r="X323" s="273"/>
    </row>
    <row r="324" spans="1:24" s="44" customFormat="1" x14ac:dyDescent="0.5">
      <c r="A324" s="306" t="s">
        <v>1071</v>
      </c>
      <c r="B324" s="92"/>
      <c r="C324" s="96"/>
      <c r="D324" s="277" t="s">
        <v>0</v>
      </c>
      <c r="E324" s="289" t="s">
        <v>1</v>
      </c>
      <c r="F324" s="86"/>
      <c r="G324" s="291" t="s">
        <v>18</v>
      </c>
      <c r="H324" s="292"/>
      <c r="I324" s="293"/>
      <c r="J324" s="265" t="s">
        <v>1088</v>
      </c>
      <c r="K324" s="266"/>
      <c r="L324" s="266"/>
      <c r="M324" s="266"/>
      <c r="N324" s="267"/>
      <c r="O324" s="268" t="s">
        <v>1071</v>
      </c>
      <c r="P324" s="92"/>
      <c r="Q324" s="92"/>
      <c r="R324" s="104"/>
      <c r="S324" s="308" t="s">
        <v>1088</v>
      </c>
      <c r="T324" s="309"/>
      <c r="U324" s="309"/>
      <c r="V324" s="309"/>
      <c r="W324" s="310"/>
      <c r="X324" s="261" t="s">
        <v>1100</v>
      </c>
    </row>
    <row r="325" spans="1:24" s="44" customFormat="1" x14ac:dyDescent="0.5">
      <c r="A325" s="307"/>
      <c r="B325" s="93" t="s">
        <v>1072</v>
      </c>
      <c r="C325" s="97" t="s">
        <v>1073</v>
      </c>
      <c r="D325" s="278"/>
      <c r="E325" s="290"/>
      <c r="F325" s="87" t="s">
        <v>1075</v>
      </c>
      <c r="G325" s="285" t="s">
        <v>19</v>
      </c>
      <c r="H325" s="277" t="s">
        <v>20</v>
      </c>
      <c r="I325" s="277" t="s">
        <v>21</v>
      </c>
      <c r="J325" s="83"/>
      <c r="K325" s="261" t="s">
        <v>1079</v>
      </c>
      <c r="L325" s="261" t="s">
        <v>1080</v>
      </c>
      <c r="M325" s="89"/>
      <c r="N325" s="83" t="s">
        <v>1086</v>
      </c>
      <c r="O325" s="269"/>
      <c r="P325" s="93"/>
      <c r="Q325" s="93" t="s">
        <v>1072</v>
      </c>
      <c r="R325" s="26" t="s">
        <v>1094</v>
      </c>
      <c r="S325" s="83"/>
      <c r="T325" s="281" t="s">
        <v>1079</v>
      </c>
      <c r="U325" s="261" t="s">
        <v>1080</v>
      </c>
      <c r="V325" s="89"/>
      <c r="W325" s="83" t="s">
        <v>1097</v>
      </c>
      <c r="X325" s="262"/>
    </row>
    <row r="326" spans="1:24" s="44" customFormat="1" x14ac:dyDescent="0.5">
      <c r="A326" s="307"/>
      <c r="B326" s="93" t="s">
        <v>22</v>
      </c>
      <c r="C326" s="97" t="s">
        <v>1074</v>
      </c>
      <c r="D326" s="278"/>
      <c r="E326" s="290"/>
      <c r="F326" s="24" t="s">
        <v>1076</v>
      </c>
      <c r="G326" s="287"/>
      <c r="H326" s="278"/>
      <c r="I326" s="278"/>
      <c r="J326" s="84" t="s">
        <v>1078</v>
      </c>
      <c r="K326" s="262"/>
      <c r="L326" s="262"/>
      <c r="M326" s="89" t="s">
        <v>1081</v>
      </c>
      <c r="N326" s="84" t="s">
        <v>1085</v>
      </c>
      <c r="O326" s="269"/>
      <c r="P326" s="93" t="s">
        <v>1090</v>
      </c>
      <c r="Q326" s="93" t="s">
        <v>1091</v>
      </c>
      <c r="R326" s="26" t="s">
        <v>1095</v>
      </c>
      <c r="S326" s="84" t="s">
        <v>1078</v>
      </c>
      <c r="T326" s="284"/>
      <c r="U326" s="262"/>
      <c r="V326" s="89" t="s">
        <v>1081</v>
      </c>
      <c r="W326" s="84" t="s">
        <v>1098</v>
      </c>
      <c r="X326" s="262"/>
    </row>
    <row r="327" spans="1:24" s="44" customFormat="1" x14ac:dyDescent="0.5">
      <c r="A327" s="307"/>
      <c r="B327" s="93"/>
      <c r="C327" s="97" t="s">
        <v>861</v>
      </c>
      <c r="D327" s="278"/>
      <c r="E327" s="290"/>
      <c r="F327" s="87" t="s">
        <v>1077</v>
      </c>
      <c r="G327" s="287"/>
      <c r="H327" s="278"/>
      <c r="I327" s="278"/>
      <c r="J327" s="84" t="s">
        <v>1082</v>
      </c>
      <c r="K327" s="262"/>
      <c r="L327" s="262"/>
      <c r="M327" s="89" t="s">
        <v>1084</v>
      </c>
      <c r="N327" s="84" t="s">
        <v>1087</v>
      </c>
      <c r="O327" s="269"/>
      <c r="P327" s="93"/>
      <c r="Q327" s="93" t="s">
        <v>1092</v>
      </c>
      <c r="R327" s="26" t="s">
        <v>1096</v>
      </c>
      <c r="S327" s="84" t="s">
        <v>1082</v>
      </c>
      <c r="T327" s="284"/>
      <c r="U327" s="262"/>
      <c r="V327" s="89" t="s">
        <v>1084</v>
      </c>
      <c r="W327" s="84" t="s">
        <v>1091</v>
      </c>
      <c r="X327" s="262"/>
    </row>
    <row r="328" spans="1:24" s="44" customFormat="1" x14ac:dyDescent="0.5">
      <c r="A328" s="28"/>
      <c r="B328" s="94"/>
      <c r="C328" s="22"/>
      <c r="D328" s="29"/>
      <c r="E328" s="22"/>
      <c r="F328" s="29"/>
      <c r="G328" s="103"/>
      <c r="H328" s="29"/>
      <c r="I328" s="29"/>
      <c r="J328" s="85" t="s">
        <v>1083</v>
      </c>
      <c r="K328" s="263"/>
      <c r="L328" s="263"/>
      <c r="M328" s="30" t="s">
        <v>1085</v>
      </c>
      <c r="N328" s="85" t="s">
        <v>1072</v>
      </c>
      <c r="O328" s="270"/>
      <c r="P328" s="94"/>
      <c r="Q328" s="94" t="s">
        <v>1093</v>
      </c>
      <c r="R328" s="65"/>
      <c r="S328" s="85" t="s">
        <v>1083</v>
      </c>
      <c r="T328" s="296"/>
      <c r="U328" s="263"/>
      <c r="V328" s="30" t="s">
        <v>1085</v>
      </c>
      <c r="W328" s="85" t="s">
        <v>1099</v>
      </c>
      <c r="X328" s="263"/>
    </row>
    <row r="329" spans="1:24" s="44" customFormat="1" x14ac:dyDescent="0.5">
      <c r="A329" s="213" t="s">
        <v>1688</v>
      </c>
      <c r="B329" s="33" t="s">
        <v>13</v>
      </c>
      <c r="C329" s="32">
        <v>42146</v>
      </c>
      <c r="D329" s="32">
        <v>270</v>
      </c>
      <c r="E329" s="32">
        <v>287</v>
      </c>
      <c r="F329" s="32">
        <v>15</v>
      </c>
      <c r="G329" s="32" t="s">
        <v>25</v>
      </c>
      <c r="H329" s="32">
        <v>1</v>
      </c>
      <c r="I329" s="32">
        <v>3</v>
      </c>
      <c r="J329" s="118"/>
      <c r="K329" s="118"/>
      <c r="L329" s="118">
        <f>SUM(H329*100+I329)</f>
        <v>103</v>
      </c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42" t="s">
        <v>364</v>
      </c>
    </row>
    <row r="330" spans="1:24" s="44" customFormat="1" x14ac:dyDescent="0.5">
      <c r="A330" s="213" t="s">
        <v>1689</v>
      </c>
      <c r="B330" s="33" t="s">
        <v>13</v>
      </c>
      <c r="C330" s="32">
        <v>42402</v>
      </c>
      <c r="D330" s="32">
        <v>273</v>
      </c>
      <c r="E330" s="32">
        <v>290</v>
      </c>
      <c r="F330" s="32"/>
      <c r="G330" s="32" t="s">
        <v>25</v>
      </c>
      <c r="H330" s="32" t="s">
        <v>25</v>
      </c>
      <c r="I330" s="32">
        <v>98</v>
      </c>
      <c r="J330" s="118"/>
      <c r="K330" s="118"/>
      <c r="L330" s="118"/>
      <c r="M330" s="118">
        <f>SUM(I330)</f>
        <v>98</v>
      </c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42" t="s">
        <v>538</v>
      </c>
    </row>
    <row r="331" spans="1:24" s="44" customFormat="1" x14ac:dyDescent="0.5">
      <c r="A331" s="213" t="s">
        <v>1690</v>
      </c>
      <c r="B331" s="33" t="s">
        <v>13</v>
      </c>
      <c r="C331" s="32">
        <v>41918</v>
      </c>
      <c r="D331" s="32">
        <v>271</v>
      </c>
      <c r="E331" s="32">
        <v>288</v>
      </c>
      <c r="F331" s="32"/>
      <c r="G331" s="32" t="s">
        <v>25</v>
      </c>
      <c r="H331" s="32">
        <v>2</v>
      </c>
      <c r="I331" s="32">
        <v>7</v>
      </c>
      <c r="J331" s="118"/>
      <c r="K331" s="118"/>
      <c r="L331" s="118"/>
      <c r="M331" s="118"/>
      <c r="N331" s="118">
        <f>SUM(H331*100+I331)</f>
        <v>207</v>
      </c>
      <c r="O331" s="118"/>
      <c r="P331" s="118"/>
      <c r="Q331" s="118"/>
      <c r="R331" s="118"/>
      <c r="S331" s="118"/>
      <c r="T331" s="118"/>
      <c r="U331" s="118"/>
      <c r="V331" s="118"/>
      <c r="W331" s="118"/>
      <c r="X331" s="42" t="s">
        <v>751</v>
      </c>
    </row>
    <row r="332" spans="1:24" s="44" customFormat="1" x14ac:dyDescent="0.5">
      <c r="A332" s="213" t="s">
        <v>1691</v>
      </c>
      <c r="B332" s="33" t="s">
        <v>13</v>
      </c>
      <c r="C332" s="32">
        <v>41915</v>
      </c>
      <c r="D332" s="32">
        <v>272</v>
      </c>
      <c r="E332" s="32">
        <v>289</v>
      </c>
      <c r="F332" s="32">
        <v>9</v>
      </c>
      <c r="G332" s="32" t="s">
        <v>25</v>
      </c>
      <c r="H332" s="32">
        <v>2</v>
      </c>
      <c r="I332" s="32">
        <v>59.6</v>
      </c>
      <c r="J332" s="118"/>
      <c r="K332" s="118"/>
      <c r="L332" s="118"/>
      <c r="M332" s="118"/>
      <c r="N332" s="118">
        <f>SUM(H332*100+I332)</f>
        <v>259.60000000000002</v>
      </c>
      <c r="O332" s="118"/>
      <c r="P332" s="118"/>
      <c r="Q332" s="118"/>
      <c r="R332" s="118"/>
      <c r="S332" s="118"/>
      <c r="T332" s="118"/>
      <c r="U332" s="118"/>
      <c r="V332" s="118"/>
      <c r="W332" s="118"/>
      <c r="X332" s="42" t="s">
        <v>193</v>
      </c>
    </row>
    <row r="333" spans="1:24" s="44" customFormat="1" x14ac:dyDescent="0.5">
      <c r="A333" s="213" t="s">
        <v>1692</v>
      </c>
      <c r="B333" s="33" t="s">
        <v>13</v>
      </c>
      <c r="C333" s="32">
        <v>33639</v>
      </c>
      <c r="D333" s="32">
        <v>137</v>
      </c>
      <c r="E333" s="32">
        <v>158</v>
      </c>
      <c r="F333" s="32">
        <v>13</v>
      </c>
      <c r="G333" s="32" t="s">
        <v>25</v>
      </c>
      <c r="H333" s="32">
        <v>2</v>
      </c>
      <c r="I333" s="32">
        <v>45</v>
      </c>
      <c r="J333" s="118"/>
      <c r="K333" s="118"/>
      <c r="L333" s="118"/>
      <c r="M333" s="118">
        <f>SUM(H333*100+I333)</f>
        <v>245</v>
      </c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42" t="s">
        <v>538</v>
      </c>
    </row>
    <row r="334" spans="1:24" s="44" customFormat="1" x14ac:dyDescent="0.5">
      <c r="A334" s="213" t="s">
        <v>1693</v>
      </c>
      <c r="B334" s="33" t="s">
        <v>13</v>
      </c>
      <c r="C334" s="32">
        <v>33740</v>
      </c>
      <c r="D334" s="32">
        <v>138</v>
      </c>
      <c r="E334" s="32">
        <v>159</v>
      </c>
      <c r="F334" s="32">
        <v>13</v>
      </c>
      <c r="G334" s="32">
        <v>1</v>
      </c>
      <c r="H334" s="32" t="s">
        <v>25</v>
      </c>
      <c r="I334" s="32">
        <v>72</v>
      </c>
      <c r="J334" s="118"/>
      <c r="K334" s="118"/>
      <c r="L334" s="118"/>
      <c r="M334" s="118"/>
      <c r="N334" s="118">
        <f>SUM(G334*400+I334)</f>
        <v>472</v>
      </c>
      <c r="O334" s="118"/>
      <c r="P334" s="118"/>
      <c r="Q334" s="118"/>
      <c r="R334" s="118"/>
      <c r="S334" s="118"/>
      <c r="T334" s="118"/>
      <c r="U334" s="118"/>
      <c r="V334" s="118"/>
      <c r="W334" s="118"/>
      <c r="X334" s="42" t="s">
        <v>197</v>
      </c>
    </row>
    <row r="335" spans="1:24" s="44" customFormat="1" x14ac:dyDescent="0.5">
      <c r="A335" s="213" t="s">
        <v>1694</v>
      </c>
      <c r="B335" s="33" t="s">
        <v>13</v>
      </c>
      <c r="C335" s="32">
        <v>31626</v>
      </c>
      <c r="D335" s="32">
        <v>282</v>
      </c>
      <c r="E335" s="32">
        <v>299</v>
      </c>
      <c r="F335" s="32">
        <v>13</v>
      </c>
      <c r="G335" s="32">
        <v>1</v>
      </c>
      <c r="H335" s="32">
        <v>3</v>
      </c>
      <c r="I335" s="32">
        <v>7</v>
      </c>
      <c r="J335" s="118">
        <f>SUM(G335*400+H335*100+I335)</f>
        <v>707</v>
      </c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42" t="s">
        <v>541</v>
      </c>
    </row>
    <row r="336" spans="1:24" s="44" customFormat="1" x14ac:dyDescent="0.5">
      <c r="A336" s="213" t="s">
        <v>1695</v>
      </c>
      <c r="B336" s="33" t="s">
        <v>13</v>
      </c>
      <c r="C336" s="32">
        <v>33647</v>
      </c>
      <c r="D336" s="32">
        <v>281</v>
      </c>
      <c r="E336" s="32">
        <v>298</v>
      </c>
      <c r="F336" s="32"/>
      <c r="G336" s="32" t="s">
        <v>25</v>
      </c>
      <c r="H336" s="32">
        <v>2</v>
      </c>
      <c r="I336" s="32">
        <v>97</v>
      </c>
      <c r="J336" s="118">
        <f>SUM(H336*100+I336)</f>
        <v>297</v>
      </c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42" t="s">
        <v>541</v>
      </c>
    </row>
    <row r="337" spans="1:24" s="44" customFormat="1" x14ac:dyDescent="0.5">
      <c r="A337" s="213" t="s">
        <v>1696</v>
      </c>
      <c r="B337" s="33" t="s">
        <v>13</v>
      </c>
      <c r="C337" s="32">
        <v>33645</v>
      </c>
      <c r="D337" s="32">
        <v>279</v>
      </c>
      <c r="E337" s="32">
        <v>269</v>
      </c>
      <c r="F337" s="32"/>
      <c r="G337" s="32">
        <v>1</v>
      </c>
      <c r="H337" s="32">
        <v>1</v>
      </c>
      <c r="I337" s="32">
        <v>75</v>
      </c>
      <c r="J337" s="118"/>
      <c r="K337" s="118"/>
      <c r="L337" s="118"/>
      <c r="M337" s="118"/>
      <c r="N337" s="118">
        <f>SUM(G337*400+H337*100+I337)</f>
        <v>575</v>
      </c>
      <c r="O337" s="118"/>
      <c r="P337" s="118"/>
      <c r="Q337" s="118"/>
      <c r="R337" s="118"/>
      <c r="S337" s="118"/>
      <c r="T337" s="118"/>
      <c r="U337" s="118"/>
      <c r="V337" s="118"/>
      <c r="W337" s="118"/>
      <c r="X337" s="42" t="s">
        <v>96</v>
      </c>
    </row>
    <row r="338" spans="1:24" s="44" customFormat="1" x14ac:dyDescent="0.5">
      <c r="A338" s="213" t="s">
        <v>1697</v>
      </c>
      <c r="B338" s="33" t="s">
        <v>13</v>
      </c>
      <c r="C338" s="32">
        <v>52955</v>
      </c>
      <c r="D338" s="32">
        <v>906</v>
      </c>
      <c r="E338" s="32">
        <v>936</v>
      </c>
      <c r="F338" s="32">
        <v>9</v>
      </c>
      <c r="G338" s="32" t="s">
        <v>25</v>
      </c>
      <c r="H338" s="32">
        <v>1</v>
      </c>
      <c r="I338" s="32">
        <v>294</v>
      </c>
      <c r="J338" s="118">
        <f>SUM(H338*100+I338)</f>
        <v>394</v>
      </c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42" t="s">
        <v>731</v>
      </c>
    </row>
    <row r="339" spans="1:24" s="44" customFormat="1" x14ac:dyDescent="0.5">
      <c r="A339" s="213" t="s">
        <v>1698</v>
      </c>
      <c r="B339" s="33" t="s">
        <v>13</v>
      </c>
      <c r="C339" s="32">
        <v>65659</v>
      </c>
      <c r="D339" s="32">
        <v>1197</v>
      </c>
      <c r="E339" s="32">
        <v>3680</v>
      </c>
      <c r="F339" s="32">
        <v>9</v>
      </c>
      <c r="G339" s="32" t="s">
        <v>25</v>
      </c>
      <c r="H339" s="32" t="s">
        <v>25</v>
      </c>
      <c r="I339" s="32">
        <v>93</v>
      </c>
      <c r="J339" s="118">
        <f>SUM(I339)</f>
        <v>93</v>
      </c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42" t="s">
        <v>731</v>
      </c>
    </row>
    <row r="340" spans="1:24" s="44" customFormat="1" x14ac:dyDescent="0.5">
      <c r="A340" s="213" t="s">
        <v>1699</v>
      </c>
      <c r="B340" s="33" t="s">
        <v>13</v>
      </c>
      <c r="C340" s="32">
        <v>65658</v>
      </c>
      <c r="D340" s="32">
        <v>1196</v>
      </c>
      <c r="E340" s="32">
        <v>3679</v>
      </c>
      <c r="F340" s="32">
        <v>9</v>
      </c>
      <c r="G340" s="32" t="s">
        <v>25</v>
      </c>
      <c r="H340" s="32">
        <v>1</v>
      </c>
      <c r="I340" s="32">
        <v>99.6</v>
      </c>
      <c r="J340" s="118">
        <f>SUM(H340*100+I340)</f>
        <v>199.6</v>
      </c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42" t="s">
        <v>542</v>
      </c>
    </row>
    <row r="341" spans="1:24" s="44" customFormat="1" x14ac:dyDescent="0.5">
      <c r="A341" s="213" t="s">
        <v>1700</v>
      </c>
      <c r="B341" s="33" t="s">
        <v>13</v>
      </c>
      <c r="C341" s="32">
        <v>65657</v>
      </c>
      <c r="D341" s="32">
        <v>1195</v>
      </c>
      <c r="E341" s="32">
        <v>3678</v>
      </c>
      <c r="F341" s="32">
        <v>9</v>
      </c>
      <c r="G341" s="32" t="s">
        <v>25</v>
      </c>
      <c r="H341" s="32">
        <v>2</v>
      </c>
      <c r="I341" s="32">
        <v>14</v>
      </c>
      <c r="J341" s="118"/>
      <c r="K341" s="118"/>
      <c r="L341" s="118"/>
      <c r="M341" s="118"/>
      <c r="N341" s="118">
        <f>SUM(H341*100+I341)</f>
        <v>214</v>
      </c>
      <c r="O341" s="118"/>
      <c r="P341" s="118"/>
      <c r="Q341" s="118"/>
      <c r="R341" s="118"/>
      <c r="S341" s="118"/>
      <c r="T341" s="118"/>
      <c r="U341" s="118"/>
      <c r="V341" s="118"/>
      <c r="W341" s="118"/>
      <c r="X341" s="42" t="s">
        <v>193</v>
      </c>
    </row>
    <row r="342" spans="1:24" s="44" customFormat="1" x14ac:dyDescent="0.5">
      <c r="A342" s="213" t="s">
        <v>1702</v>
      </c>
      <c r="B342" s="33" t="s">
        <v>13</v>
      </c>
      <c r="C342" s="32">
        <v>65656</v>
      </c>
      <c r="D342" s="32">
        <v>1183</v>
      </c>
      <c r="E342" s="32">
        <v>3677</v>
      </c>
      <c r="F342" s="32">
        <v>9</v>
      </c>
      <c r="G342" s="32" t="s">
        <v>25</v>
      </c>
      <c r="H342" s="32">
        <v>1</v>
      </c>
      <c r="I342" s="32">
        <v>72.400000000000006</v>
      </c>
      <c r="J342" s="118"/>
      <c r="K342" s="118">
        <f>SUM(H342*100+I342)</f>
        <v>172.4</v>
      </c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42" t="s">
        <v>32</v>
      </c>
    </row>
    <row r="343" spans="1:24" s="44" customFormat="1" x14ac:dyDescent="0.5">
      <c r="A343" s="213" t="s">
        <v>1703</v>
      </c>
      <c r="B343" s="33" t="s">
        <v>13</v>
      </c>
      <c r="C343" s="32">
        <v>31596</v>
      </c>
      <c r="D343" s="32">
        <v>139</v>
      </c>
      <c r="E343" s="32">
        <v>160</v>
      </c>
      <c r="F343" s="32">
        <v>13</v>
      </c>
      <c r="G343" s="32" t="s">
        <v>25</v>
      </c>
      <c r="H343" s="32">
        <v>2</v>
      </c>
      <c r="I343" s="32">
        <v>13</v>
      </c>
      <c r="J343" s="118">
        <f>SUM(H343*100+I343)</f>
        <v>213</v>
      </c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42" t="s">
        <v>541</v>
      </c>
    </row>
    <row r="344" spans="1:24" s="44" customFormat="1" x14ac:dyDescent="0.5">
      <c r="A344" s="213" t="s">
        <v>1704</v>
      </c>
      <c r="B344" s="33" t="s">
        <v>13</v>
      </c>
      <c r="C344" s="32">
        <v>51131</v>
      </c>
      <c r="D344" s="32">
        <v>912</v>
      </c>
      <c r="E344" s="32">
        <v>3874</v>
      </c>
      <c r="F344" s="32">
        <v>13</v>
      </c>
      <c r="G344" s="32">
        <v>1</v>
      </c>
      <c r="H344" s="32">
        <v>1</v>
      </c>
      <c r="I344" s="32">
        <v>84</v>
      </c>
      <c r="J344" s="118">
        <f>SUM(G344*400+H344*100+I344)</f>
        <v>584</v>
      </c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42" t="s">
        <v>533</v>
      </c>
    </row>
    <row r="345" spans="1:24" s="44" customFormat="1" x14ac:dyDescent="0.5">
      <c r="A345" s="213" t="s">
        <v>1705</v>
      </c>
      <c r="B345" s="33" t="s">
        <v>13</v>
      </c>
      <c r="C345" s="32">
        <v>42393</v>
      </c>
      <c r="D345" s="32">
        <v>283</v>
      </c>
      <c r="E345" s="32">
        <v>300</v>
      </c>
      <c r="F345" s="32"/>
      <c r="G345" s="32" t="s">
        <v>25</v>
      </c>
      <c r="H345" s="32">
        <v>1</v>
      </c>
      <c r="I345" s="32">
        <v>89</v>
      </c>
      <c r="J345" s="118">
        <f>SUM(H345*100+I345)</f>
        <v>189</v>
      </c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42" t="s">
        <v>542</v>
      </c>
    </row>
    <row r="346" spans="1:24" s="44" customFormat="1" x14ac:dyDescent="0.5">
      <c r="A346" s="213" t="s">
        <v>1706</v>
      </c>
      <c r="B346" s="33" t="s">
        <v>13</v>
      </c>
      <c r="C346" s="32">
        <v>41951</v>
      </c>
      <c r="D346" s="32">
        <v>284</v>
      </c>
      <c r="E346" s="32">
        <v>301</v>
      </c>
      <c r="F346" s="32">
        <v>13</v>
      </c>
      <c r="G346" s="32">
        <v>1</v>
      </c>
      <c r="H346" s="32" t="s">
        <v>25</v>
      </c>
      <c r="I346" s="32">
        <v>24</v>
      </c>
      <c r="J346" s="118">
        <f>SUM(G346*400+I346)</f>
        <v>424</v>
      </c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42" t="s">
        <v>542</v>
      </c>
    </row>
    <row r="347" spans="1:24" s="44" customFormat="1" x14ac:dyDescent="0.5">
      <c r="A347" s="213" t="s">
        <v>1707</v>
      </c>
      <c r="B347" s="33" t="s">
        <v>13</v>
      </c>
      <c r="C347" s="32">
        <v>33648</v>
      </c>
      <c r="D347" s="32">
        <v>285</v>
      </c>
      <c r="E347" s="32">
        <v>302</v>
      </c>
      <c r="F347" s="32">
        <v>9</v>
      </c>
      <c r="G347" s="32" t="s">
        <v>25</v>
      </c>
      <c r="H347" s="32">
        <v>1</v>
      </c>
      <c r="I347" s="32">
        <v>96</v>
      </c>
      <c r="J347" s="118">
        <f>SUM(H347*100+I347)</f>
        <v>196</v>
      </c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42" t="s">
        <v>542</v>
      </c>
    </row>
    <row r="348" spans="1:24" s="44" customFormat="1" x14ac:dyDescent="0.5">
      <c r="A348" s="213" t="s">
        <v>1708</v>
      </c>
      <c r="B348" s="33" t="s">
        <v>13</v>
      </c>
      <c r="C348" s="32">
        <v>33646</v>
      </c>
      <c r="D348" s="32">
        <v>280</v>
      </c>
      <c r="E348" s="32">
        <v>297</v>
      </c>
      <c r="F348" s="32">
        <v>15</v>
      </c>
      <c r="G348" s="32">
        <v>1</v>
      </c>
      <c r="H348" s="32">
        <v>2</v>
      </c>
      <c r="I348" s="32">
        <v>62</v>
      </c>
      <c r="J348" s="118"/>
      <c r="K348" s="118"/>
      <c r="L348" s="118"/>
      <c r="M348" s="118"/>
      <c r="N348" s="118">
        <f>SUM(G348*400+H348*100+I348)</f>
        <v>662</v>
      </c>
      <c r="O348" s="118"/>
      <c r="P348" s="118"/>
      <c r="Q348" s="118"/>
      <c r="R348" s="118"/>
      <c r="S348" s="118"/>
      <c r="T348" s="118"/>
      <c r="U348" s="118"/>
      <c r="V348" s="118"/>
      <c r="W348" s="118"/>
      <c r="X348" s="42" t="s">
        <v>999</v>
      </c>
    </row>
    <row r="349" spans="1:24" s="44" customFormat="1" x14ac:dyDescent="0.5">
      <c r="A349" s="213" t="s">
        <v>1709</v>
      </c>
      <c r="B349" s="33" t="s">
        <v>13</v>
      </c>
      <c r="C349" s="32">
        <v>33649</v>
      </c>
      <c r="D349" s="32">
        <v>286</v>
      </c>
      <c r="E349" s="32">
        <v>303</v>
      </c>
      <c r="F349" s="32">
        <v>8</v>
      </c>
      <c r="G349" s="32" t="s">
        <v>25</v>
      </c>
      <c r="H349" s="32">
        <v>3</v>
      </c>
      <c r="I349" s="32">
        <v>17.399999999999999</v>
      </c>
      <c r="J349" s="118">
        <f>SUM(H349*100+I349)</f>
        <v>317.39999999999998</v>
      </c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42" t="s">
        <v>533</v>
      </c>
    </row>
    <row r="350" spans="1:24" s="44" customFormat="1" x14ac:dyDescent="0.5">
      <c r="A350" s="213" t="s">
        <v>1710</v>
      </c>
      <c r="B350" s="33" t="s">
        <v>13</v>
      </c>
      <c r="C350" s="32">
        <v>9686</v>
      </c>
      <c r="D350" s="32">
        <v>48</v>
      </c>
      <c r="E350" s="32">
        <v>8166</v>
      </c>
      <c r="F350" s="32">
        <v>9</v>
      </c>
      <c r="G350" s="32" t="s">
        <v>25</v>
      </c>
      <c r="H350" s="32">
        <v>3</v>
      </c>
      <c r="I350" s="32">
        <v>17.3</v>
      </c>
      <c r="J350" s="118">
        <f>SUM(H350*100+I350)</f>
        <v>317.3</v>
      </c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42" t="s">
        <v>731</v>
      </c>
    </row>
    <row r="351" spans="1:24" s="44" customFormat="1" x14ac:dyDescent="0.5">
      <c r="A351" s="213" t="s">
        <v>1711</v>
      </c>
      <c r="B351" s="33" t="s">
        <v>13</v>
      </c>
      <c r="C351" s="32">
        <v>702</v>
      </c>
      <c r="D351" s="32">
        <v>1230</v>
      </c>
      <c r="E351" s="32">
        <v>4172</v>
      </c>
      <c r="F351" s="32">
        <v>9</v>
      </c>
      <c r="G351" s="32">
        <v>1</v>
      </c>
      <c r="H351" s="32">
        <v>2</v>
      </c>
      <c r="I351" s="32">
        <v>66</v>
      </c>
      <c r="J351" s="118">
        <f>SUM(G351*400+H351*100+I351)</f>
        <v>666</v>
      </c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42" t="s">
        <v>1000</v>
      </c>
    </row>
    <row r="352" spans="1:24" s="44" customFormat="1" x14ac:dyDescent="0.5">
      <c r="A352" s="213" t="s">
        <v>1712</v>
      </c>
      <c r="B352" s="33" t="s">
        <v>13</v>
      </c>
      <c r="C352" s="32">
        <v>6061</v>
      </c>
      <c r="D352" s="32">
        <v>1313</v>
      </c>
      <c r="E352" s="32">
        <v>6067</v>
      </c>
      <c r="F352" s="32">
        <v>9</v>
      </c>
      <c r="G352" s="32" t="s">
        <v>25</v>
      </c>
      <c r="H352" s="32">
        <v>3</v>
      </c>
      <c r="I352" s="32">
        <v>59</v>
      </c>
      <c r="J352" s="118">
        <f>SUM(H352*100+I352)</f>
        <v>359</v>
      </c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42" t="s">
        <v>1001</v>
      </c>
    </row>
    <row r="353" spans="1:24" s="44" customFormat="1" x14ac:dyDescent="0.5">
      <c r="A353" s="213" t="s">
        <v>1713</v>
      </c>
      <c r="B353" s="71" t="s">
        <v>13</v>
      </c>
      <c r="C353" s="45">
        <v>41931</v>
      </c>
      <c r="D353" s="45">
        <v>274</v>
      </c>
      <c r="E353" s="45">
        <v>291</v>
      </c>
      <c r="F353" s="45">
        <v>9</v>
      </c>
      <c r="G353" s="45" t="s">
        <v>25</v>
      </c>
      <c r="H353" s="45">
        <v>1</v>
      </c>
      <c r="I353" s="45">
        <v>63.5</v>
      </c>
      <c r="J353" s="217"/>
      <c r="K353" s="217">
        <f>SUM(H353*100+I353)</f>
        <v>163.5</v>
      </c>
      <c r="L353" s="217"/>
      <c r="M353" s="217"/>
      <c r="N353" s="217"/>
      <c r="O353" s="217"/>
      <c r="P353" s="217"/>
      <c r="Q353" s="217"/>
      <c r="R353" s="217"/>
      <c r="S353" s="217"/>
      <c r="T353" s="217"/>
      <c r="U353" s="217"/>
      <c r="V353" s="217"/>
      <c r="W353" s="217"/>
      <c r="X353" s="75" t="s">
        <v>1002</v>
      </c>
    </row>
    <row r="354" spans="1:24" s="44" customFormat="1" ht="27.75" x14ac:dyDescent="0.65">
      <c r="A354" s="304" t="s">
        <v>1754</v>
      </c>
      <c r="B354" s="304"/>
      <c r="C354" s="304"/>
      <c r="D354" s="304"/>
      <c r="E354" s="304"/>
      <c r="F354" s="304"/>
      <c r="G354" s="304"/>
      <c r="H354" s="304"/>
      <c r="I354" s="304"/>
      <c r="J354" s="304"/>
      <c r="K354" s="304"/>
      <c r="L354" s="304"/>
      <c r="M354" s="304"/>
      <c r="N354" s="304"/>
      <c r="O354" s="304"/>
      <c r="P354" s="304"/>
      <c r="Q354" s="304"/>
      <c r="R354" s="304"/>
      <c r="S354" s="304"/>
      <c r="T354" s="304"/>
      <c r="U354" s="304"/>
      <c r="V354" s="304"/>
      <c r="W354" s="304"/>
      <c r="X354" s="304"/>
    </row>
    <row r="355" spans="1:24" s="44" customFormat="1" ht="27.75" x14ac:dyDescent="0.65">
      <c r="A355" s="305" t="s">
        <v>1102</v>
      </c>
      <c r="B355" s="305"/>
      <c r="C355" s="305"/>
      <c r="D355" s="305"/>
      <c r="E355" s="305"/>
      <c r="F355" s="305"/>
      <c r="G355" s="305"/>
      <c r="H355" s="305"/>
      <c r="I355" s="305"/>
      <c r="J355" s="305"/>
      <c r="K355" s="305"/>
      <c r="L355" s="305"/>
      <c r="M355" s="305"/>
      <c r="N355" s="305"/>
      <c r="O355" s="305"/>
      <c r="P355" s="305"/>
      <c r="Q355" s="305"/>
      <c r="R355" s="305"/>
      <c r="S355" s="305"/>
      <c r="T355" s="305"/>
      <c r="U355" s="305"/>
      <c r="V355" s="305"/>
      <c r="W355" s="305"/>
      <c r="X355" s="305"/>
    </row>
    <row r="356" spans="1:24" s="44" customFormat="1" ht="27.75" x14ac:dyDescent="0.65">
      <c r="A356" s="304" t="s">
        <v>1069</v>
      </c>
      <c r="B356" s="304"/>
      <c r="C356" s="304"/>
      <c r="D356" s="304"/>
      <c r="E356" s="304"/>
      <c r="F356" s="304"/>
      <c r="G356" s="304"/>
      <c r="H356" s="304"/>
      <c r="I356" s="304"/>
      <c r="J356" s="304"/>
      <c r="K356" s="304"/>
      <c r="L356" s="304"/>
      <c r="M356" s="304"/>
      <c r="N356" s="304"/>
      <c r="O356" s="304"/>
      <c r="P356" s="304"/>
      <c r="Q356" s="304"/>
      <c r="R356" s="304"/>
      <c r="S356" s="304"/>
      <c r="T356" s="304"/>
      <c r="U356" s="304"/>
      <c r="V356" s="304"/>
      <c r="W356" s="304"/>
      <c r="X356" s="304"/>
    </row>
    <row r="357" spans="1:24" s="44" customFormat="1" ht="27.75" x14ac:dyDescent="0.65">
      <c r="A357" s="304" t="s">
        <v>1070</v>
      </c>
      <c r="B357" s="304"/>
      <c r="C357" s="304"/>
      <c r="D357" s="304"/>
      <c r="E357" s="304"/>
      <c r="F357" s="304"/>
      <c r="G357" s="304"/>
      <c r="H357" s="304"/>
      <c r="I357" s="304"/>
      <c r="J357" s="304"/>
      <c r="K357" s="304"/>
      <c r="L357" s="304"/>
      <c r="M357" s="304"/>
      <c r="N357" s="304"/>
      <c r="O357" s="304"/>
      <c r="P357" s="304"/>
      <c r="Q357" s="304"/>
      <c r="R357" s="304"/>
      <c r="S357" s="304"/>
      <c r="T357" s="304"/>
      <c r="U357" s="304"/>
      <c r="V357" s="304"/>
      <c r="W357" s="304"/>
      <c r="X357" s="304"/>
    </row>
    <row r="358" spans="1:24" s="44" customFormat="1" x14ac:dyDescent="0.5">
      <c r="A358" s="271" t="s">
        <v>1089</v>
      </c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3"/>
      <c r="O358" s="271" t="s">
        <v>1101</v>
      </c>
      <c r="P358" s="272"/>
      <c r="Q358" s="272"/>
      <c r="R358" s="272"/>
      <c r="S358" s="272"/>
      <c r="T358" s="272"/>
      <c r="U358" s="272"/>
      <c r="V358" s="272"/>
      <c r="W358" s="272"/>
      <c r="X358" s="273"/>
    </row>
    <row r="359" spans="1:24" s="44" customFormat="1" x14ac:dyDescent="0.5">
      <c r="A359" s="306" t="s">
        <v>1071</v>
      </c>
      <c r="B359" s="92"/>
      <c r="C359" s="96"/>
      <c r="D359" s="277" t="s">
        <v>0</v>
      </c>
      <c r="E359" s="289" t="s">
        <v>1</v>
      </c>
      <c r="F359" s="86"/>
      <c r="G359" s="291" t="s">
        <v>18</v>
      </c>
      <c r="H359" s="292"/>
      <c r="I359" s="293"/>
      <c r="J359" s="265" t="s">
        <v>1088</v>
      </c>
      <c r="K359" s="266"/>
      <c r="L359" s="266"/>
      <c r="M359" s="266"/>
      <c r="N359" s="267"/>
      <c r="O359" s="268" t="s">
        <v>1071</v>
      </c>
      <c r="P359" s="92"/>
      <c r="Q359" s="92"/>
      <c r="R359" s="104"/>
      <c r="S359" s="308" t="s">
        <v>1088</v>
      </c>
      <c r="T359" s="309"/>
      <c r="U359" s="309"/>
      <c r="V359" s="309"/>
      <c r="W359" s="310"/>
      <c r="X359" s="261" t="s">
        <v>1100</v>
      </c>
    </row>
    <row r="360" spans="1:24" s="44" customFormat="1" x14ac:dyDescent="0.5">
      <c r="A360" s="307"/>
      <c r="B360" s="93" t="s">
        <v>1072</v>
      </c>
      <c r="C360" s="97" t="s">
        <v>1073</v>
      </c>
      <c r="D360" s="278"/>
      <c r="E360" s="290"/>
      <c r="F360" s="87" t="s">
        <v>1075</v>
      </c>
      <c r="G360" s="285" t="s">
        <v>19</v>
      </c>
      <c r="H360" s="277" t="s">
        <v>20</v>
      </c>
      <c r="I360" s="277" t="s">
        <v>21</v>
      </c>
      <c r="J360" s="83"/>
      <c r="K360" s="261" t="s">
        <v>1079</v>
      </c>
      <c r="L360" s="261" t="s">
        <v>1080</v>
      </c>
      <c r="M360" s="89"/>
      <c r="N360" s="83" t="s">
        <v>1086</v>
      </c>
      <c r="O360" s="269"/>
      <c r="P360" s="93"/>
      <c r="Q360" s="93" t="s">
        <v>1072</v>
      </c>
      <c r="R360" s="26" t="s">
        <v>1094</v>
      </c>
      <c r="S360" s="83"/>
      <c r="T360" s="281" t="s">
        <v>1079</v>
      </c>
      <c r="U360" s="261" t="s">
        <v>1080</v>
      </c>
      <c r="V360" s="89"/>
      <c r="W360" s="83" t="s">
        <v>1097</v>
      </c>
      <c r="X360" s="262"/>
    </row>
    <row r="361" spans="1:24" s="44" customFormat="1" x14ac:dyDescent="0.5">
      <c r="A361" s="307"/>
      <c r="B361" s="93" t="s">
        <v>22</v>
      </c>
      <c r="C361" s="97" t="s">
        <v>1074</v>
      </c>
      <c r="D361" s="278"/>
      <c r="E361" s="290"/>
      <c r="F361" s="24" t="s">
        <v>1076</v>
      </c>
      <c r="G361" s="287"/>
      <c r="H361" s="278"/>
      <c r="I361" s="278"/>
      <c r="J361" s="84" t="s">
        <v>1078</v>
      </c>
      <c r="K361" s="262"/>
      <c r="L361" s="262"/>
      <c r="M361" s="89" t="s">
        <v>1081</v>
      </c>
      <c r="N361" s="84" t="s">
        <v>1085</v>
      </c>
      <c r="O361" s="269"/>
      <c r="P361" s="93" t="s">
        <v>1090</v>
      </c>
      <c r="Q361" s="93" t="s">
        <v>1091</v>
      </c>
      <c r="R361" s="26" t="s">
        <v>1095</v>
      </c>
      <c r="S361" s="84" t="s">
        <v>1078</v>
      </c>
      <c r="T361" s="284"/>
      <c r="U361" s="262"/>
      <c r="V361" s="89" t="s">
        <v>1081</v>
      </c>
      <c r="W361" s="84" t="s">
        <v>1098</v>
      </c>
      <c r="X361" s="262"/>
    </row>
    <row r="362" spans="1:24" s="44" customFormat="1" x14ac:dyDescent="0.5">
      <c r="A362" s="307"/>
      <c r="B362" s="93"/>
      <c r="C362" s="97" t="s">
        <v>861</v>
      </c>
      <c r="D362" s="278"/>
      <c r="E362" s="290"/>
      <c r="F362" s="87" t="s">
        <v>1077</v>
      </c>
      <c r="G362" s="287"/>
      <c r="H362" s="278"/>
      <c r="I362" s="278"/>
      <c r="J362" s="84" t="s">
        <v>1082</v>
      </c>
      <c r="K362" s="262"/>
      <c r="L362" s="262"/>
      <c r="M362" s="89" t="s">
        <v>1084</v>
      </c>
      <c r="N362" s="84" t="s">
        <v>1087</v>
      </c>
      <c r="O362" s="269"/>
      <c r="P362" s="93"/>
      <c r="Q362" s="93" t="s">
        <v>1092</v>
      </c>
      <c r="R362" s="26" t="s">
        <v>1096</v>
      </c>
      <c r="S362" s="84" t="s">
        <v>1082</v>
      </c>
      <c r="T362" s="284"/>
      <c r="U362" s="262"/>
      <c r="V362" s="89" t="s">
        <v>1084</v>
      </c>
      <c r="W362" s="84" t="s">
        <v>1091</v>
      </c>
      <c r="X362" s="262"/>
    </row>
    <row r="363" spans="1:24" s="44" customFormat="1" x14ac:dyDescent="0.5">
      <c r="A363" s="28"/>
      <c r="B363" s="94"/>
      <c r="C363" s="22"/>
      <c r="D363" s="29"/>
      <c r="E363" s="22"/>
      <c r="F363" s="29"/>
      <c r="G363" s="103"/>
      <c r="H363" s="29"/>
      <c r="I363" s="29"/>
      <c r="J363" s="85" t="s">
        <v>1083</v>
      </c>
      <c r="K363" s="263"/>
      <c r="L363" s="263"/>
      <c r="M363" s="30" t="s">
        <v>1085</v>
      </c>
      <c r="N363" s="85" t="s">
        <v>1072</v>
      </c>
      <c r="O363" s="270"/>
      <c r="P363" s="94"/>
      <c r="Q363" s="94" t="s">
        <v>1093</v>
      </c>
      <c r="R363" s="65"/>
      <c r="S363" s="85" t="s">
        <v>1083</v>
      </c>
      <c r="T363" s="296"/>
      <c r="U363" s="263"/>
      <c r="V363" s="30" t="s">
        <v>1085</v>
      </c>
      <c r="W363" s="85" t="s">
        <v>1099</v>
      </c>
      <c r="X363" s="263"/>
    </row>
    <row r="364" spans="1:24" s="44" customFormat="1" x14ac:dyDescent="0.5">
      <c r="A364" s="213" t="s">
        <v>1714</v>
      </c>
      <c r="B364" s="33" t="s">
        <v>13</v>
      </c>
      <c r="C364" s="32">
        <v>51132</v>
      </c>
      <c r="D364" s="32">
        <v>913</v>
      </c>
      <c r="E364" s="32">
        <v>941</v>
      </c>
      <c r="F364" s="32">
        <v>13</v>
      </c>
      <c r="G364" s="32" t="s">
        <v>25</v>
      </c>
      <c r="H364" s="32">
        <v>1</v>
      </c>
      <c r="I364" s="32">
        <v>79</v>
      </c>
      <c r="J364" s="118">
        <f>SUM(H364*100+I364)</f>
        <v>179</v>
      </c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42" t="s">
        <v>541</v>
      </c>
    </row>
    <row r="365" spans="1:24" s="44" customFormat="1" x14ac:dyDescent="0.5">
      <c r="A365" s="213" t="s">
        <v>1715</v>
      </c>
      <c r="B365" s="33" t="s">
        <v>13</v>
      </c>
      <c r="C365" s="32">
        <v>51133</v>
      </c>
      <c r="D365" s="32">
        <v>914</v>
      </c>
      <c r="E365" s="32">
        <v>942</v>
      </c>
      <c r="F365" s="32">
        <v>13</v>
      </c>
      <c r="G365" s="32" t="s">
        <v>25</v>
      </c>
      <c r="H365" s="32">
        <v>3</v>
      </c>
      <c r="I365" s="32">
        <v>74</v>
      </c>
      <c r="J365" s="118">
        <f>SUM(H365*100+I365)</f>
        <v>374</v>
      </c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42" t="s">
        <v>541</v>
      </c>
    </row>
    <row r="366" spans="1:24" s="44" customFormat="1" x14ac:dyDescent="0.5">
      <c r="A366" s="213" t="s">
        <v>1716</v>
      </c>
      <c r="B366" s="33" t="s">
        <v>13</v>
      </c>
      <c r="C366" s="32">
        <v>51130</v>
      </c>
      <c r="D366" s="32">
        <v>911</v>
      </c>
      <c r="E366" s="32">
        <v>940</v>
      </c>
      <c r="F366" s="32"/>
      <c r="G366" s="32" t="s">
        <v>25</v>
      </c>
      <c r="H366" s="32">
        <v>1</v>
      </c>
      <c r="I366" s="32">
        <v>63</v>
      </c>
      <c r="J366" s="118">
        <f>SUM(H366*100+I366)</f>
        <v>163</v>
      </c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42" t="s">
        <v>1003</v>
      </c>
    </row>
    <row r="367" spans="1:24" s="44" customFormat="1" x14ac:dyDescent="0.5">
      <c r="A367" s="213" t="s">
        <v>1717</v>
      </c>
      <c r="B367" s="33" t="s">
        <v>13</v>
      </c>
      <c r="C367" s="32">
        <v>51129</v>
      </c>
      <c r="D367" s="32">
        <v>910</v>
      </c>
      <c r="E367" s="32">
        <v>939</v>
      </c>
      <c r="F367" s="32"/>
      <c r="G367" s="32" t="s">
        <v>25</v>
      </c>
      <c r="H367" s="32">
        <v>1</v>
      </c>
      <c r="I367" s="32">
        <v>65</v>
      </c>
      <c r="J367" s="118">
        <f>SUM(H367*100+I367)</f>
        <v>165</v>
      </c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42" t="s">
        <v>1004</v>
      </c>
    </row>
    <row r="368" spans="1:24" s="44" customFormat="1" x14ac:dyDescent="0.5">
      <c r="A368" s="213" t="s">
        <v>1718</v>
      </c>
      <c r="B368" s="33" t="s">
        <v>13</v>
      </c>
      <c r="C368" s="32">
        <v>1120</v>
      </c>
      <c r="D368" s="32">
        <v>1254</v>
      </c>
      <c r="E368" s="32">
        <v>4463</v>
      </c>
      <c r="F368" s="32"/>
      <c r="G368" s="32" t="s">
        <v>25</v>
      </c>
      <c r="H368" s="32">
        <v>1</v>
      </c>
      <c r="I368" s="32">
        <v>67</v>
      </c>
      <c r="J368" s="118">
        <f>SUM(H368*100+I368)</f>
        <v>167</v>
      </c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42" t="s">
        <v>1005</v>
      </c>
    </row>
    <row r="369" spans="1:25" s="44" customFormat="1" x14ac:dyDescent="0.5">
      <c r="A369" s="213" t="s">
        <v>1719</v>
      </c>
      <c r="B369" s="33" t="s">
        <v>13</v>
      </c>
      <c r="C369" s="32">
        <v>4195</v>
      </c>
      <c r="D369" s="32">
        <v>287</v>
      </c>
      <c r="E369" s="32">
        <v>304</v>
      </c>
      <c r="F369" s="32">
        <v>8</v>
      </c>
      <c r="G369" s="32">
        <v>1</v>
      </c>
      <c r="H369" s="32">
        <v>1</v>
      </c>
      <c r="I369" s="32">
        <v>7</v>
      </c>
      <c r="J369" s="118"/>
      <c r="K369" s="118">
        <f>SUM(G369*400+H369*100+I369)</f>
        <v>507</v>
      </c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42" t="s">
        <v>1006</v>
      </c>
    </row>
    <row r="370" spans="1:25" s="44" customFormat="1" x14ac:dyDescent="0.5">
      <c r="A370" s="213" t="s">
        <v>1720</v>
      </c>
      <c r="B370" s="33" t="s">
        <v>13</v>
      </c>
      <c r="C370" s="32">
        <v>5969</v>
      </c>
      <c r="D370" s="32">
        <v>38</v>
      </c>
      <c r="E370" s="32">
        <v>5996</v>
      </c>
      <c r="F370" s="32">
        <v>14</v>
      </c>
      <c r="G370" s="32">
        <v>1</v>
      </c>
      <c r="H370" s="32" t="s">
        <v>25</v>
      </c>
      <c r="I370" s="32">
        <v>51</v>
      </c>
      <c r="J370" s="118">
        <f>SUM(G370*400+I370)</f>
        <v>451</v>
      </c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42" t="s">
        <v>161</v>
      </c>
    </row>
    <row r="371" spans="1:25" s="44" customFormat="1" x14ac:dyDescent="0.5">
      <c r="A371" s="213" t="s">
        <v>1721</v>
      </c>
      <c r="B371" s="33" t="s">
        <v>13</v>
      </c>
      <c r="C371" s="32">
        <v>55971</v>
      </c>
      <c r="D371" s="32">
        <v>907</v>
      </c>
      <c r="E371" s="32">
        <v>937</v>
      </c>
      <c r="F371" s="32">
        <v>13</v>
      </c>
      <c r="G371" s="32">
        <v>3</v>
      </c>
      <c r="H371" s="32" t="s">
        <v>25</v>
      </c>
      <c r="I371" s="32">
        <v>20.7</v>
      </c>
      <c r="J371" s="118"/>
      <c r="K371" s="118">
        <f>SUM(G371*400+I371)</f>
        <v>1220.7</v>
      </c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42" t="s">
        <v>1007</v>
      </c>
    </row>
    <row r="372" spans="1:25" s="44" customFormat="1" x14ac:dyDescent="0.5">
      <c r="A372" s="213" t="s">
        <v>1722</v>
      </c>
      <c r="B372" s="33" t="s">
        <v>13</v>
      </c>
      <c r="C372" s="32">
        <v>41932</v>
      </c>
      <c r="D372" s="32">
        <v>275</v>
      </c>
      <c r="E372" s="32">
        <v>292</v>
      </c>
      <c r="F372" s="32">
        <v>9</v>
      </c>
      <c r="G372" s="32" t="s">
        <v>25</v>
      </c>
      <c r="H372" s="32">
        <v>1</v>
      </c>
      <c r="I372" s="32">
        <v>98.8</v>
      </c>
      <c r="J372" s="118"/>
      <c r="K372" s="118">
        <f>SUM(H372*100+I372)</f>
        <v>198.8</v>
      </c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42" t="s">
        <v>32</v>
      </c>
    </row>
    <row r="373" spans="1:25" s="44" customFormat="1" x14ac:dyDescent="0.5">
      <c r="A373" s="213" t="s">
        <v>1723</v>
      </c>
      <c r="B373" s="33" t="s">
        <v>13</v>
      </c>
      <c r="C373" s="32">
        <v>10547</v>
      </c>
      <c r="D373" s="32">
        <v>52</v>
      </c>
      <c r="E373" s="32">
        <v>8598</v>
      </c>
      <c r="F373" s="32">
        <v>9</v>
      </c>
      <c r="G373" s="32" t="s">
        <v>25</v>
      </c>
      <c r="H373" s="32">
        <v>1</v>
      </c>
      <c r="I373" s="32">
        <v>98.8</v>
      </c>
      <c r="J373" s="118"/>
      <c r="K373" s="118"/>
      <c r="L373" s="118"/>
      <c r="M373" s="118"/>
      <c r="N373" s="118">
        <f>SUM(H373*100+I373)</f>
        <v>198.8</v>
      </c>
      <c r="O373" s="118"/>
      <c r="P373" s="118"/>
      <c r="Q373" s="118"/>
      <c r="R373" s="118"/>
      <c r="S373" s="118"/>
      <c r="T373" s="118"/>
      <c r="U373" s="118"/>
      <c r="V373" s="118"/>
      <c r="W373" s="118"/>
      <c r="X373" s="42" t="s">
        <v>1008</v>
      </c>
    </row>
    <row r="374" spans="1:25" s="44" customFormat="1" x14ac:dyDescent="0.5">
      <c r="A374" s="213" t="s">
        <v>1724</v>
      </c>
      <c r="B374" s="33" t="s">
        <v>13</v>
      </c>
      <c r="C374" s="32">
        <v>53948</v>
      </c>
      <c r="D374" s="32">
        <v>915</v>
      </c>
      <c r="E374" s="32">
        <v>943</v>
      </c>
      <c r="F374" s="32"/>
      <c r="G374" s="32" t="s">
        <v>25</v>
      </c>
      <c r="H374" s="32">
        <v>2</v>
      </c>
      <c r="I374" s="32">
        <v>19</v>
      </c>
      <c r="J374" s="118">
        <f>SUM(H374*100+I374)</f>
        <v>219</v>
      </c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42" t="s">
        <v>542</v>
      </c>
    </row>
    <row r="375" spans="1:25" s="44" customFormat="1" x14ac:dyDescent="0.5">
      <c r="A375" s="213" t="s">
        <v>1725</v>
      </c>
      <c r="B375" s="33" t="s">
        <v>13</v>
      </c>
      <c r="C375" s="32">
        <v>53949</v>
      </c>
      <c r="D375" s="32">
        <v>916</v>
      </c>
      <c r="E375" s="32">
        <v>944</v>
      </c>
      <c r="F375" s="32"/>
      <c r="G375" s="32" t="s">
        <v>25</v>
      </c>
      <c r="H375" s="32">
        <v>3</v>
      </c>
      <c r="I375" s="32">
        <v>46</v>
      </c>
      <c r="J375" s="118">
        <f>SUM(H375*100+I375)</f>
        <v>346</v>
      </c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42" t="s">
        <v>1009</v>
      </c>
    </row>
    <row r="376" spans="1:25" s="44" customFormat="1" x14ac:dyDescent="0.5">
      <c r="A376" s="213" t="s">
        <v>1726</v>
      </c>
      <c r="B376" s="33" t="s">
        <v>13</v>
      </c>
      <c r="C376" s="32">
        <v>9273</v>
      </c>
      <c r="D376" s="32">
        <v>88</v>
      </c>
      <c r="E376" s="32">
        <v>7956</v>
      </c>
      <c r="F376" s="32"/>
      <c r="G376" s="32">
        <v>1</v>
      </c>
      <c r="H376" s="32" t="s">
        <v>25</v>
      </c>
      <c r="I376" s="32">
        <v>12</v>
      </c>
      <c r="J376" s="118"/>
      <c r="K376" s="118"/>
      <c r="L376" s="118"/>
      <c r="M376" s="118">
        <f>SUM(G376*400+I376)</f>
        <v>412</v>
      </c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24" t="s">
        <v>538</v>
      </c>
    </row>
    <row r="377" spans="1:25" s="44" customFormat="1" x14ac:dyDescent="0.5">
      <c r="A377" s="213" t="s">
        <v>1727</v>
      </c>
      <c r="B377" s="33" t="s">
        <v>13</v>
      </c>
      <c r="C377" s="32">
        <v>51135</v>
      </c>
      <c r="D377" s="32">
        <v>918</v>
      </c>
      <c r="E377" s="32">
        <v>946</v>
      </c>
      <c r="F377" s="32"/>
      <c r="G377" s="32" t="s">
        <v>25</v>
      </c>
      <c r="H377" s="32">
        <v>2</v>
      </c>
      <c r="I377" s="32">
        <v>21</v>
      </c>
      <c r="J377" s="118"/>
      <c r="K377" s="118"/>
      <c r="L377" s="118"/>
      <c r="M377" s="118">
        <f>SUM(H377*100+I377)</f>
        <v>221</v>
      </c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42" t="s">
        <v>538</v>
      </c>
    </row>
    <row r="378" spans="1:25" s="44" customFormat="1" x14ac:dyDescent="0.5">
      <c r="A378" s="213" t="s">
        <v>1728</v>
      </c>
      <c r="B378" s="33" t="s">
        <v>13</v>
      </c>
      <c r="C378" s="32">
        <v>51134</v>
      </c>
      <c r="D378" s="32">
        <v>917</v>
      </c>
      <c r="E378" s="32">
        <v>945</v>
      </c>
      <c r="F378" s="32"/>
      <c r="G378" s="32" t="s">
        <v>25</v>
      </c>
      <c r="H378" s="32">
        <v>3</v>
      </c>
      <c r="I378" s="32">
        <v>19</v>
      </c>
      <c r="J378" s="118"/>
      <c r="K378" s="118"/>
      <c r="L378" s="118"/>
      <c r="M378" s="118"/>
      <c r="N378" s="118">
        <f>SUM(H378*100+I378)</f>
        <v>319</v>
      </c>
      <c r="O378" s="118"/>
      <c r="P378" s="118"/>
      <c r="Q378" s="118"/>
      <c r="R378" s="118"/>
      <c r="S378" s="118"/>
      <c r="T378" s="118"/>
      <c r="U378" s="118"/>
      <c r="V378" s="118"/>
      <c r="W378" s="118"/>
      <c r="X378" s="42" t="s">
        <v>1012</v>
      </c>
    </row>
    <row r="379" spans="1:25" s="44" customFormat="1" x14ac:dyDescent="0.5">
      <c r="A379" s="213" t="s">
        <v>1729</v>
      </c>
      <c r="B379" s="33" t="s">
        <v>13</v>
      </c>
      <c r="C379" s="32">
        <v>602</v>
      </c>
      <c r="D379" s="32">
        <v>1233</v>
      </c>
      <c r="E379" s="32">
        <v>4237</v>
      </c>
      <c r="F379" s="32"/>
      <c r="G379" s="32">
        <v>1</v>
      </c>
      <c r="H379" s="32">
        <v>2</v>
      </c>
      <c r="I379" s="32">
        <v>54.4</v>
      </c>
      <c r="J379" s="118"/>
      <c r="K379" s="118"/>
      <c r="L379" s="118"/>
      <c r="M379" s="118"/>
      <c r="N379" s="118">
        <f>SUM(G379*400+H379*100+I379)</f>
        <v>654.4</v>
      </c>
      <c r="O379" s="118"/>
      <c r="P379" s="118"/>
      <c r="Q379" s="118"/>
      <c r="R379" s="118"/>
      <c r="S379" s="118"/>
      <c r="T379" s="118"/>
      <c r="U379" s="118"/>
      <c r="V379" s="118"/>
      <c r="W379" s="118"/>
      <c r="X379" s="42" t="s">
        <v>1014</v>
      </c>
    </row>
    <row r="380" spans="1:25" s="44" customFormat="1" x14ac:dyDescent="0.5">
      <c r="A380" s="213" t="s">
        <v>1730</v>
      </c>
      <c r="B380" s="33" t="s">
        <v>13</v>
      </c>
      <c r="C380" s="32">
        <v>601</v>
      </c>
      <c r="D380" s="32">
        <v>1232</v>
      </c>
      <c r="E380" s="32">
        <v>4236</v>
      </c>
      <c r="F380" s="32">
        <v>4</v>
      </c>
      <c r="G380" s="32">
        <v>1</v>
      </c>
      <c r="H380" s="32" t="s">
        <v>25</v>
      </c>
      <c r="I380" s="32">
        <v>50.5</v>
      </c>
      <c r="J380" s="118"/>
      <c r="K380" s="118">
        <f>SUM(G380*400+I380)</f>
        <v>450.5</v>
      </c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42" t="s">
        <v>1016</v>
      </c>
    </row>
    <row r="381" spans="1:25" s="44" customFormat="1" x14ac:dyDescent="0.5">
      <c r="A381" s="213" t="s">
        <v>1731</v>
      </c>
      <c r="B381" s="33" t="s">
        <v>13</v>
      </c>
      <c r="C381" s="32">
        <v>42372</v>
      </c>
      <c r="D381" s="32">
        <v>406</v>
      </c>
      <c r="E381" s="32">
        <v>417</v>
      </c>
      <c r="F381" s="32">
        <v>4</v>
      </c>
      <c r="G381" s="32">
        <v>1</v>
      </c>
      <c r="H381" s="32">
        <v>1</v>
      </c>
      <c r="I381" s="32">
        <v>76</v>
      </c>
      <c r="J381" s="118"/>
      <c r="K381" s="118">
        <f>SUM(G381*400+H381*100+I381)</f>
        <v>576</v>
      </c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42" t="s">
        <v>1018</v>
      </c>
    </row>
    <row r="382" spans="1:25" s="44" customFormat="1" x14ac:dyDescent="0.5">
      <c r="A382" s="213" t="s">
        <v>1732</v>
      </c>
      <c r="B382" s="33" t="s">
        <v>13</v>
      </c>
      <c r="C382" s="32">
        <v>52965</v>
      </c>
      <c r="D382" s="32">
        <v>973</v>
      </c>
      <c r="E382" s="32">
        <v>1015</v>
      </c>
      <c r="F382" s="32">
        <v>14</v>
      </c>
      <c r="G382" s="32">
        <v>17</v>
      </c>
      <c r="H382" s="32">
        <v>1</v>
      </c>
      <c r="I382" s="32">
        <v>35</v>
      </c>
      <c r="J382" s="118">
        <f>SUM(G382*400+H382*100+I382)</f>
        <v>6935</v>
      </c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42" t="s">
        <v>565</v>
      </c>
    </row>
    <row r="383" spans="1:25" s="44" customFormat="1" x14ac:dyDescent="0.5">
      <c r="A383" s="213" t="s">
        <v>1733</v>
      </c>
      <c r="B383" s="33" t="s">
        <v>13</v>
      </c>
      <c r="C383" s="32">
        <v>51174</v>
      </c>
      <c r="D383" s="32">
        <v>972</v>
      </c>
      <c r="E383" s="32">
        <v>1014</v>
      </c>
      <c r="F383" s="32">
        <v>14</v>
      </c>
      <c r="G383" s="32">
        <v>4</v>
      </c>
      <c r="H383" s="32">
        <v>3</v>
      </c>
      <c r="I383" s="32">
        <v>84</v>
      </c>
      <c r="J383" s="118">
        <f>SUM(G383*400+H383*100+I383)</f>
        <v>1984</v>
      </c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42" t="s">
        <v>565</v>
      </c>
      <c r="Y383" s="80"/>
    </row>
    <row r="384" spans="1:25" s="44" customFormat="1" x14ac:dyDescent="0.5">
      <c r="A384" s="213" t="s">
        <v>1734</v>
      </c>
      <c r="B384" s="33" t="s">
        <v>13</v>
      </c>
      <c r="C384" s="32">
        <v>52966</v>
      </c>
      <c r="D384" s="32">
        <v>974</v>
      </c>
      <c r="E384" s="32">
        <v>1016</v>
      </c>
      <c r="F384" s="32">
        <v>9</v>
      </c>
      <c r="G384" s="32">
        <v>9</v>
      </c>
      <c r="H384" s="32">
        <v>1</v>
      </c>
      <c r="I384" s="32">
        <v>27</v>
      </c>
      <c r="J384" s="118">
        <f>SUM(G384*400+H384*100+I384)</f>
        <v>3727</v>
      </c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42" t="s">
        <v>542</v>
      </c>
    </row>
    <row r="385" spans="1:24" s="44" customFormat="1" x14ac:dyDescent="0.5">
      <c r="A385" s="213" t="s">
        <v>1735</v>
      </c>
      <c r="B385" s="33" t="s">
        <v>13</v>
      </c>
      <c r="C385" s="32">
        <v>11482</v>
      </c>
      <c r="D385" s="32">
        <v>781</v>
      </c>
      <c r="E385" s="32">
        <v>8944</v>
      </c>
      <c r="F385" s="32">
        <v>13</v>
      </c>
      <c r="G385" s="32">
        <v>6</v>
      </c>
      <c r="H385" s="32" t="s">
        <v>25</v>
      </c>
      <c r="I385" s="32" t="s">
        <v>25</v>
      </c>
      <c r="J385" s="118">
        <f>SUM(G385*400)</f>
        <v>2400</v>
      </c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228" t="s">
        <v>542</v>
      </c>
    </row>
    <row r="386" spans="1:24" s="44" customFormat="1" x14ac:dyDescent="0.5">
      <c r="A386" s="213" t="s">
        <v>1736</v>
      </c>
      <c r="B386" s="33" t="s">
        <v>13</v>
      </c>
      <c r="C386" s="32">
        <v>51177</v>
      </c>
      <c r="D386" s="32">
        <v>977</v>
      </c>
      <c r="E386" s="32">
        <v>1019</v>
      </c>
      <c r="F386" s="32">
        <v>4</v>
      </c>
      <c r="G386" s="32">
        <v>2</v>
      </c>
      <c r="H386" s="32">
        <v>1</v>
      </c>
      <c r="I386" s="32">
        <v>75</v>
      </c>
      <c r="J386" s="118">
        <f>SUM(G386*400+H386*100+I386)</f>
        <v>975</v>
      </c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228" t="s">
        <v>565</v>
      </c>
    </row>
    <row r="387" spans="1:24" s="44" customFormat="1" x14ac:dyDescent="0.5">
      <c r="A387" s="213" t="s">
        <v>1737</v>
      </c>
      <c r="B387" s="71" t="s">
        <v>13</v>
      </c>
      <c r="C387" s="45">
        <v>51176</v>
      </c>
      <c r="D387" s="45">
        <v>976</v>
      </c>
      <c r="E387" s="45">
        <v>1018</v>
      </c>
      <c r="F387" s="45">
        <v>15</v>
      </c>
      <c r="G387" s="45">
        <v>1</v>
      </c>
      <c r="H387" s="45" t="s">
        <v>25</v>
      </c>
      <c r="I387" s="45">
        <v>5</v>
      </c>
      <c r="J387" s="217">
        <f>SUM(G387*400+I387)</f>
        <v>405</v>
      </c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75" t="s">
        <v>542</v>
      </c>
    </row>
    <row r="388" spans="1:24" s="44" customFormat="1" x14ac:dyDescent="0.5">
      <c r="A388" s="250" t="s">
        <v>1738</v>
      </c>
      <c r="B388" s="71" t="s">
        <v>13</v>
      </c>
      <c r="C388" s="45">
        <v>51178</v>
      </c>
      <c r="D388" s="45">
        <v>978</v>
      </c>
      <c r="E388" s="45">
        <v>1020</v>
      </c>
      <c r="F388" s="45">
        <v>14</v>
      </c>
      <c r="G388" s="45">
        <v>2</v>
      </c>
      <c r="H388" s="45" t="s">
        <v>25</v>
      </c>
      <c r="I388" s="45">
        <v>91</v>
      </c>
      <c r="J388" s="217">
        <f>SUM(G388*400+I388)</f>
        <v>891</v>
      </c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  <c r="X388" s="75" t="s">
        <v>565</v>
      </c>
    </row>
    <row r="389" spans="1:24" s="44" customFormat="1" ht="27.75" x14ac:dyDescent="0.65">
      <c r="A389" s="304" t="s">
        <v>1755</v>
      </c>
      <c r="B389" s="304"/>
      <c r="C389" s="304"/>
      <c r="D389" s="304"/>
      <c r="E389" s="304"/>
      <c r="F389" s="304"/>
      <c r="G389" s="304"/>
      <c r="H389" s="304"/>
      <c r="I389" s="304"/>
      <c r="J389" s="304"/>
      <c r="K389" s="304"/>
      <c r="L389" s="304"/>
      <c r="M389" s="304"/>
      <c r="N389" s="304"/>
      <c r="O389" s="304"/>
      <c r="P389" s="304"/>
      <c r="Q389" s="304"/>
      <c r="R389" s="304"/>
      <c r="S389" s="304"/>
      <c r="T389" s="304"/>
      <c r="U389" s="304"/>
      <c r="V389" s="304"/>
      <c r="W389" s="304"/>
      <c r="X389" s="304"/>
    </row>
    <row r="390" spans="1:24" s="44" customFormat="1" ht="27.75" x14ac:dyDescent="0.65">
      <c r="A390" s="305" t="s">
        <v>1102</v>
      </c>
      <c r="B390" s="305"/>
      <c r="C390" s="305"/>
      <c r="D390" s="305"/>
      <c r="E390" s="305"/>
      <c r="F390" s="305"/>
      <c r="G390" s="305"/>
      <c r="H390" s="305"/>
      <c r="I390" s="305"/>
      <c r="J390" s="305"/>
      <c r="K390" s="305"/>
      <c r="L390" s="305"/>
      <c r="M390" s="305"/>
      <c r="N390" s="305"/>
      <c r="O390" s="305"/>
      <c r="P390" s="305"/>
      <c r="Q390" s="305"/>
      <c r="R390" s="305"/>
      <c r="S390" s="305"/>
      <c r="T390" s="305"/>
      <c r="U390" s="305"/>
      <c r="V390" s="305"/>
      <c r="W390" s="305"/>
      <c r="X390" s="305"/>
    </row>
    <row r="391" spans="1:24" s="44" customFormat="1" ht="27.75" x14ac:dyDescent="0.65">
      <c r="A391" s="304" t="s">
        <v>1069</v>
      </c>
      <c r="B391" s="304"/>
      <c r="C391" s="304"/>
      <c r="D391" s="304"/>
      <c r="E391" s="304"/>
      <c r="F391" s="304"/>
      <c r="G391" s="304"/>
      <c r="H391" s="304"/>
      <c r="I391" s="304"/>
      <c r="J391" s="304"/>
      <c r="K391" s="304"/>
      <c r="L391" s="304"/>
      <c r="M391" s="304"/>
      <c r="N391" s="304"/>
      <c r="O391" s="304"/>
      <c r="P391" s="304"/>
      <c r="Q391" s="304"/>
      <c r="R391" s="304"/>
      <c r="S391" s="304"/>
      <c r="T391" s="304"/>
      <c r="U391" s="304"/>
      <c r="V391" s="304"/>
      <c r="W391" s="304"/>
      <c r="X391" s="304"/>
    </row>
    <row r="392" spans="1:24" s="44" customFormat="1" ht="27.75" x14ac:dyDescent="0.65">
      <c r="A392" s="304" t="s">
        <v>1070</v>
      </c>
      <c r="B392" s="304"/>
      <c r="C392" s="304"/>
      <c r="D392" s="304"/>
      <c r="E392" s="304"/>
      <c r="F392" s="304"/>
      <c r="G392" s="304"/>
      <c r="H392" s="304"/>
      <c r="I392" s="304"/>
      <c r="J392" s="304"/>
      <c r="K392" s="304"/>
      <c r="L392" s="304"/>
      <c r="M392" s="304"/>
      <c r="N392" s="304"/>
      <c r="O392" s="304"/>
      <c r="P392" s="304"/>
      <c r="Q392" s="304"/>
      <c r="R392" s="304"/>
      <c r="S392" s="304"/>
      <c r="T392" s="304"/>
      <c r="U392" s="304"/>
      <c r="V392" s="304"/>
      <c r="W392" s="304"/>
      <c r="X392" s="304"/>
    </row>
    <row r="393" spans="1:24" s="44" customFormat="1" x14ac:dyDescent="0.5">
      <c r="A393" s="271" t="s">
        <v>1089</v>
      </c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3"/>
      <c r="O393" s="271" t="s">
        <v>1101</v>
      </c>
      <c r="P393" s="272"/>
      <c r="Q393" s="272"/>
      <c r="R393" s="272"/>
      <c r="S393" s="272"/>
      <c r="T393" s="272"/>
      <c r="U393" s="272"/>
      <c r="V393" s="272"/>
      <c r="W393" s="272"/>
      <c r="X393" s="273"/>
    </row>
    <row r="394" spans="1:24" s="44" customFormat="1" x14ac:dyDescent="0.5">
      <c r="A394" s="306" t="s">
        <v>1071</v>
      </c>
      <c r="B394" s="92"/>
      <c r="C394" s="96"/>
      <c r="D394" s="277" t="s">
        <v>0</v>
      </c>
      <c r="E394" s="289" t="s">
        <v>1</v>
      </c>
      <c r="F394" s="86"/>
      <c r="G394" s="291" t="s">
        <v>18</v>
      </c>
      <c r="H394" s="292"/>
      <c r="I394" s="293"/>
      <c r="J394" s="265" t="s">
        <v>1088</v>
      </c>
      <c r="K394" s="266"/>
      <c r="L394" s="266"/>
      <c r="M394" s="266"/>
      <c r="N394" s="267"/>
      <c r="O394" s="268" t="s">
        <v>1071</v>
      </c>
      <c r="P394" s="92"/>
      <c r="Q394" s="92"/>
      <c r="R394" s="104"/>
      <c r="S394" s="308" t="s">
        <v>1088</v>
      </c>
      <c r="T394" s="309"/>
      <c r="U394" s="309"/>
      <c r="V394" s="309"/>
      <c r="W394" s="310"/>
      <c r="X394" s="261" t="s">
        <v>1100</v>
      </c>
    </row>
    <row r="395" spans="1:24" s="44" customFormat="1" x14ac:dyDescent="0.5">
      <c r="A395" s="307"/>
      <c r="B395" s="93" t="s">
        <v>1072</v>
      </c>
      <c r="C395" s="97" t="s">
        <v>1073</v>
      </c>
      <c r="D395" s="278"/>
      <c r="E395" s="290"/>
      <c r="F395" s="87" t="s">
        <v>1075</v>
      </c>
      <c r="G395" s="285" t="s">
        <v>19</v>
      </c>
      <c r="H395" s="277" t="s">
        <v>20</v>
      </c>
      <c r="I395" s="277" t="s">
        <v>21</v>
      </c>
      <c r="J395" s="83"/>
      <c r="K395" s="261" t="s">
        <v>1079</v>
      </c>
      <c r="L395" s="261" t="s">
        <v>1080</v>
      </c>
      <c r="M395" s="89"/>
      <c r="N395" s="83" t="s">
        <v>1086</v>
      </c>
      <c r="O395" s="269"/>
      <c r="P395" s="93"/>
      <c r="Q395" s="93" t="s">
        <v>1072</v>
      </c>
      <c r="R395" s="26" t="s">
        <v>1094</v>
      </c>
      <c r="S395" s="83"/>
      <c r="T395" s="281" t="s">
        <v>1079</v>
      </c>
      <c r="U395" s="261" t="s">
        <v>1080</v>
      </c>
      <c r="V395" s="89"/>
      <c r="W395" s="83" t="s">
        <v>1097</v>
      </c>
      <c r="X395" s="262"/>
    </row>
    <row r="396" spans="1:24" s="44" customFormat="1" x14ac:dyDescent="0.5">
      <c r="A396" s="307"/>
      <c r="B396" s="93" t="s">
        <v>22</v>
      </c>
      <c r="C396" s="97" t="s">
        <v>1074</v>
      </c>
      <c r="D396" s="278"/>
      <c r="E396" s="290"/>
      <c r="F396" s="24" t="s">
        <v>1076</v>
      </c>
      <c r="G396" s="287"/>
      <c r="H396" s="278"/>
      <c r="I396" s="278"/>
      <c r="J396" s="84" t="s">
        <v>1078</v>
      </c>
      <c r="K396" s="262"/>
      <c r="L396" s="262"/>
      <c r="M396" s="89" t="s">
        <v>1081</v>
      </c>
      <c r="N396" s="84" t="s">
        <v>1085</v>
      </c>
      <c r="O396" s="269"/>
      <c r="P396" s="93" t="s">
        <v>1090</v>
      </c>
      <c r="Q396" s="93" t="s">
        <v>1091</v>
      </c>
      <c r="R396" s="26" t="s">
        <v>1095</v>
      </c>
      <c r="S396" s="84" t="s">
        <v>1078</v>
      </c>
      <c r="T396" s="284"/>
      <c r="U396" s="262"/>
      <c r="V396" s="89" t="s">
        <v>1081</v>
      </c>
      <c r="W396" s="84" t="s">
        <v>1098</v>
      </c>
      <c r="X396" s="262"/>
    </row>
    <row r="397" spans="1:24" s="44" customFormat="1" x14ac:dyDescent="0.5">
      <c r="A397" s="307"/>
      <c r="B397" s="93"/>
      <c r="C397" s="97" t="s">
        <v>861</v>
      </c>
      <c r="D397" s="278"/>
      <c r="E397" s="290"/>
      <c r="F397" s="87" t="s">
        <v>1077</v>
      </c>
      <c r="G397" s="287"/>
      <c r="H397" s="278"/>
      <c r="I397" s="278"/>
      <c r="J397" s="84" t="s">
        <v>1082</v>
      </c>
      <c r="K397" s="262"/>
      <c r="L397" s="262"/>
      <c r="M397" s="89" t="s">
        <v>1084</v>
      </c>
      <c r="N397" s="84" t="s">
        <v>1087</v>
      </c>
      <c r="O397" s="269"/>
      <c r="P397" s="93"/>
      <c r="Q397" s="93" t="s">
        <v>1092</v>
      </c>
      <c r="R397" s="26" t="s">
        <v>1096</v>
      </c>
      <c r="S397" s="84" t="s">
        <v>1082</v>
      </c>
      <c r="T397" s="284"/>
      <c r="U397" s="262"/>
      <c r="V397" s="89" t="s">
        <v>1084</v>
      </c>
      <c r="W397" s="84" t="s">
        <v>1091</v>
      </c>
      <c r="X397" s="262"/>
    </row>
    <row r="398" spans="1:24" s="44" customFormat="1" x14ac:dyDescent="0.5">
      <c r="A398" s="28"/>
      <c r="B398" s="94"/>
      <c r="C398" s="22"/>
      <c r="D398" s="29"/>
      <c r="E398" s="22"/>
      <c r="F398" s="29"/>
      <c r="G398" s="103"/>
      <c r="H398" s="29"/>
      <c r="I398" s="29"/>
      <c r="J398" s="85" t="s">
        <v>1083</v>
      </c>
      <c r="K398" s="263"/>
      <c r="L398" s="263"/>
      <c r="M398" s="30" t="s">
        <v>1085</v>
      </c>
      <c r="N398" s="85" t="s">
        <v>1072</v>
      </c>
      <c r="O398" s="270"/>
      <c r="P398" s="94"/>
      <c r="Q398" s="94" t="s">
        <v>1093</v>
      </c>
      <c r="R398" s="65"/>
      <c r="S398" s="85" t="s">
        <v>1083</v>
      </c>
      <c r="T398" s="296"/>
      <c r="U398" s="263"/>
      <c r="V398" s="30" t="s">
        <v>1085</v>
      </c>
      <c r="W398" s="85" t="s">
        <v>1099</v>
      </c>
      <c r="X398" s="263"/>
    </row>
    <row r="399" spans="1:24" s="44" customFormat="1" x14ac:dyDescent="0.5">
      <c r="A399" s="213" t="s">
        <v>1739</v>
      </c>
      <c r="B399" s="33" t="s">
        <v>13</v>
      </c>
      <c r="C399" s="32">
        <v>51194</v>
      </c>
      <c r="D399" s="32">
        <v>997</v>
      </c>
      <c r="E399" s="32">
        <v>1038</v>
      </c>
      <c r="F399" s="32">
        <v>14</v>
      </c>
      <c r="G399" s="32" t="s">
        <v>25</v>
      </c>
      <c r="H399" s="32">
        <v>2</v>
      </c>
      <c r="I399" s="32">
        <v>8</v>
      </c>
      <c r="J399" s="118">
        <f>SUM(H399*100+I399)</f>
        <v>208</v>
      </c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42" t="s">
        <v>822</v>
      </c>
    </row>
    <row r="400" spans="1:24" s="44" customFormat="1" x14ac:dyDescent="0.5">
      <c r="A400" s="213" t="s">
        <v>1740</v>
      </c>
      <c r="B400" s="33" t="s">
        <v>13</v>
      </c>
      <c r="C400" s="32">
        <v>51179</v>
      </c>
      <c r="D400" s="32">
        <v>979</v>
      </c>
      <c r="E400" s="32">
        <v>1021</v>
      </c>
      <c r="F400" s="32">
        <v>14</v>
      </c>
      <c r="G400" s="32">
        <v>1</v>
      </c>
      <c r="H400" s="32">
        <v>2</v>
      </c>
      <c r="I400" s="32">
        <v>8</v>
      </c>
      <c r="J400" s="118">
        <f>SUM(G400*400+H400*100+I400)</f>
        <v>608</v>
      </c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42" t="s">
        <v>565</v>
      </c>
    </row>
    <row r="401" spans="1:26" s="44" customFormat="1" x14ac:dyDescent="0.5">
      <c r="A401" s="213" t="s">
        <v>1741</v>
      </c>
      <c r="B401" s="33" t="s">
        <v>13</v>
      </c>
      <c r="C401" s="32">
        <v>51195</v>
      </c>
      <c r="D401" s="32">
        <v>998</v>
      </c>
      <c r="E401" s="32">
        <v>1039</v>
      </c>
      <c r="F401" s="32">
        <v>14</v>
      </c>
      <c r="G401" s="32" t="s">
        <v>25</v>
      </c>
      <c r="H401" s="32">
        <v>1</v>
      </c>
      <c r="I401" s="32">
        <v>40</v>
      </c>
      <c r="J401" s="118">
        <f>SUM(H401*100+I401)</f>
        <v>140</v>
      </c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42" t="s">
        <v>533</v>
      </c>
    </row>
    <row r="402" spans="1:26" s="44" customFormat="1" x14ac:dyDescent="0.5">
      <c r="A402" s="213" t="s">
        <v>1742</v>
      </c>
      <c r="B402" s="33" t="s">
        <v>13</v>
      </c>
      <c r="C402" s="32">
        <v>51180</v>
      </c>
      <c r="D402" s="32">
        <v>980</v>
      </c>
      <c r="E402" s="32">
        <v>1022</v>
      </c>
      <c r="F402" s="32">
        <v>14</v>
      </c>
      <c r="G402" s="32">
        <v>2</v>
      </c>
      <c r="H402" s="32">
        <v>1</v>
      </c>
      <c r="I402" s="32">
        <v>72</v>
      </c>
      <c r="J402" s="118">
        <f>SUM(G402*400+H402*100+I402)</f>
        <v>972</v>
      </c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42" t="s">
        <v>565</v>
      </c>
    </row>
    <row r="403" spans="1:26" s="44" customFormat="1" x14ac:dyDescent="0.5">
      <c r="A403" s="213" t="s">
        <v>1743</v>
      </c>
      <c r="B403" s="33" t="s">
        <v>13</v>
      </c>
      <c r="C403" s="32">
        <v>51196</v>
      </c>
      <c r="D403" s="32">
        <v>999</v>
      </c>
      <c r="E403" s="32">
        <v>1040</v>
      </c>
      <c r="F403" s="32">
        <v>14</v>
      </c>
      <c r="G403" s="32" t="s">
        <v>25</v>
      </c>
      <c r="H403" s="32">
        <v>1</v>
      </c>
      <c r="I403" s="32">
        <v>38</v>
      </c>
      <c r="J403" s="118">
        <f>SUM(H403*100+I403)</f>
        <v>138</v>
      </c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42" t="s">
        <v>533</v>
      </c>
      <c r="Z403" s="80"/>
    </row>
    <row r="404" spans="1:26" s="44" customFormat="1" x14ac:dyDescent="0.5">
      <c r="A404" s="213" t="s">
        <v>1744</v>
      </c>
      <c r="B404" s="33" t="s">
        <v>13</v>
      </c>
      <c r="C404" s="32">
        <v>51193</v>
      </c>
      <c r="D404" s="32">
        <v>996</v>
      </c>
      <c r="E404" s="32">
        <v>1037</v>
      </c>
      <c r="F404" s="32">
        <v>9</v>
      </c>
      <c r="G404" s="32">
        <v>6</v>
      </c>
      <c r="H404" s="32" t="s">
        <v>25</v>
      </c>
      <c r="I404" s="32">
        <v>7</v>
      </c>
      <c r="J404" s="118">
        <f>SUM(G404*400+I404)</f>
        <v>2407</v>
      </c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42" t="s">
        <v>565</v>
      </c>
    </row>
    <row r="405" spans="1:26" s="44" customFormat="1" x14ac:dyDescent="0.5">
      <c r="A405" s="213" t="s">
        <v>1745</v>
      </c>
      <c r="B405" s="33" t="s">
        <v>13</v>
      </c>
      <c r="C405" s="32">
        <v>51192</v>
      </c>
      <c r="D405" s="32">
        <v>995</v>
      </c>
      <c r="E405" s="32">
        <v>1036</v>
      </c>
      <c r="F405" s="32">
        <v>14</v>
      </c>
      <c r="G405" s="32" t="s">
        <v>25</v>
      </c>
      <c r="H405" s="32">
        <v>2</v>
      </c>
      <c r="I405" s="32">
        <v>61</v>
      </c>
      <c r="J405" s="118">
        <f>SUM(H405*100+I405)</f>
        <v>261</v>
      </c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42" t="s">
        <v>565</v>
      </c>
    </row>
    <row r="406" spans="1:26" s="44" customFormat="1" x14ac:dyDescent="0.5">
      <c r="A406" s="213" t="s">
        <v>1746</v>
      </c>
      <c r="B406" s="33" t="s">
        <v>13</v>
      </c>
      <c r="C406" s="32">
        <v>51136</v>
      </c>
      <c r="D406" s="32">
        <v>920</v>
      </c>
      <c r="E406" s="32">
        <v>947</v>
      </c>
      <c r="F406" s="32">
        <v>13</v>
      </c>
      <c r="G406" s="32">
        <v>1</v>
      </c>
      <c r="H406" s="32">
        <v>2</v>
      </c>
      <c r="I406" s="32">
        <v>57</v>
      </c>
      <c r="J406" s="118">
        <f>SUM(G406*400+H406*100+I406)</f>
        <v>657</v>
      </c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42" t="s">
        <v>541</v>
      </c>
    </row>
    <row r="407" spans="1:26" s="44" customFormat="1" x14ac:dyDescent="0.5">
      <c r="A407" s="213" t="s">
        <v>1747</v>
      </c>
      <c r="B407" s="33" t="s">
        <v>13</v>
      </c>
      <c r="C407" s="32">
        <v>51138</v>
      </c>
      <c r="D407" s="32">
        <v>922</v>
      </c>
      <c r="E407" s="32">
        <v>949</v>
      </c>
      <c r="F407" s="32">
        <v>13</v>
      </c>
      <c r="G407" s="32">
        <v>1</v>
      </c>
      <c r="H407" s="32" t="s">
        <v>25</v>
      </c>
      <c r="I407" s="32">
        <v>32</v>
      </c>
      <c r="J407" s="118">
        <f>SUM(G407*400+I407)</f>
        <v>432</v>
      </c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42" t="s">
        <v>541</v>
      </c>
    </row>
    <row r="408" spans="1:26" s="44" customFormat="1" x14ac:dyDescent="0.5">
      <c r="A408" s="213" t="s">
        <v>1748</v>
      </c>
      <c r="B408" s="33" t="s">
        <v>13</v>
      </c>
      <c r="C408" s="32">
        <v>51137</v>
      </c>
      <c r="D408" s="32">
        <v>921</v>
      </c>
      <c r="E408" s="32">
        <v>948</v>
      </c>
      <c r="F408" s="32">
        <v>9</v>
      </c>
      <c r="G408" s="32" t="s">
        <v>25</v>
      </c>
      <c r="H408" s="32">
        <v>3</v>
      </c>
      <c r="I408" s="32">
        <v>44</v>
      </c>
      <c r="J408" s="118">
        <f>SUM(H408*100+I408)</f>
        <v>344</v>
      </c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42" t="s">
        <v>1019</v>
      </c>
    </row>
    <row r="409" spans="1:26" s="44" customFormat="1" x14ac:dyDescent="0.5">
      <c r="A409" s="213" t="s">
        <v>1749</v>
      </c>
      <c r="B409" s="33" t="s">
        <v>13</v>
      </c>
      <c r="C409" s="32">
        <v>4192</v>
      </c>
      <c r="D409" s="32">
        <v>1309</v>
      </c>
      <c r="E409" s="32">
        <v>5189</v>
      </c>
      <c r="F409" s="32"/>
      <c r="G409" s="32" t="s">
        <v>25</v>
      </c>
      <c r="H409" s="32" t="s">
        <v>25</v>
      </c>
      <c r="I409" s="32">
        <v>80.099999999999994</v>
      </c>
      <c r="J409" s="118"/>
      <c r="K409" s="118"/>
      <c r="L409" s="118"/>
      <c r="M409" s="118">
        <f>SUM(I409)</f>
        <v>80.099999999999994</v>
      </c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42" t="s">
        <v>538</v>
      </c>
    </row>
    <row r="410" spans="1:26" s="44" customFormat="1" x14ac:dyDescent="0.5">
      <c r="A410" s="213" t="s">
        <v>1750</v>
      </c>
      <c r="B410" s="33" t="s">
        <v>13</v>
      </c>
      <c r="C410" s="32">
        <v>4193</v>
      </c>
      <c r="D410" s="32">
        <v>1310</v>
      </c>
      <c r="E410" s="32">
        <v>5190</v>
      </c>
      <c r="F410" s="32"/>
      <c r="G410" s="32" t="s">
        <v>25</v>
      </c>
      <c r="H410" s="32">
        <v>1</v>
      </c>
      <c r="I410" s="32" t="s">
        <v>25</v>
      </c>
      <c r="J410" s="118"/>
      <c r="K410" s="118"/>
      <c r="L410" s="118">
        <f>SUM(H410*100)</f>
        <v>100</v>
      </c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42" t="s">
        <v>770</v>
      </c>
    </row>
    <row r="411" spans="1:26" s="44" customFormat="1" x14ac:dyDescent="0.5">
      <c r="A411" s="213" t="s">
        <v>1751</v>
      </c>
      <c r="B411" s="33" t="s">
        <v>13</v>
      </c>
      <c r="C411" s="32">
        <v>603</v>
      </c>
      <c r="D411" s="32">
        <v>1234</v>
      </c>
      <c r="E411" s="32">
        <v>4238</v>
      </c>
      <c r="F411" s="32">
        <v>9</v>
      </c>
      <c r="G411" s="32" t="s">
        <v>25</v>
      </c>
      <c r="H411" s="32">
        <v>3</v>
      </c>
      <c r="I411" s="32">
        <v>85.4</v>
      </c>
      <c r="J411" s="118"/>
      <c r="K411" s="118"/>
      <c r="L411" s="118">
        <f>SUM(H411*100+I411)</f>
        <v>385.4</v>
      </c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42" t="s">
        <v>1020</v>
      </c>
    </row>
    <row r="412" spans="1:26" s="44" customFormat="1" x14ac:dyDescent="0.5">
      <c r="A412" s="213" t="s">
        <v>1752</v>
      </c>
      <c r="B412" s="33" t="s">
        <v>13</v>
      </c>
      <c r="C412" s="59">
        <v>51128</v>
      </c>
      <c r="D412" s="59">
        <v>809</v>
      </c>
      <c r="E412" s="59">
        <v>938</v>
      </c>
      <c r="F412" s="59"/>
      <c r="G412" s="59">
        <v>2</v>
      </c>
      <c r="H412" s="59" t="s">
        <v>25</v>
      </c>
      <c r="I412" s="59">
        <v>79.2</v>
      </c>
      <c r="J412" s="123"/>
      <c r="K412" s="123"/>
      <c r="L412" s="123"/>
      <c r="M412" s="123"/>
      <c r="N412" s="123">
        <f>SUM(G412*400+I412)</f>
        <v>879.2</v>
      </c>
      <c r="O412" s="123"/>
      <c r="P412" s="123"/>
      <c r="Q412" s="123"/>
      <c r="R412" s="123"/>
      <c r="S412" s="123"/>
      <c r="T412" s="123"/>
      <c r="U412" s="123"/>
      <c r="V412" s="123"/>
      <c r="W412" s="123"/>
      <c r="X412" s="40" t="s">
        <v>1055</v>
      </c>
    </row>
    <row r="413" spans="1:26" s="44" customFormat="1" x14ac:dyDescent="0.5">
      <c r="A413" s="213" t="s">
        <v>1753</v>
      </c>
      <c r="B413" s="33" t="s">
        <v>13</v>
      </c>
      <c r="C413" s="32">
        <v>608</v>
      </c>
      <c r="D413" s="32">
        <v>1235</v>
      </c>
      <c r="E413" s="32">
        <v>6239</v>
      </c>
      <c r="F413" s="32">
        <v>9</v>
      </c>
      <c r="G413" s="32">
        <v>1</v>
      </c>
      <c r="H413" s="32" t="s">
        <v>25</v>
      </c>
      <c r="I413" s="32">
        <v>79</v>
      </c>
      <c r="J413" s="118"/>
      <c r="K413" s="118"/>
      <c r="L413" s="118"/>
      <c r="M413" s="118"/>
      <c r="N413" s="118">
        <f>SUM(G413*400+I413)</f>
        <v>479</v>
      </c>
      <c r="O413" s="118"/>
      <c r="P413" s="118"/>
      <c r="Q413" s="118"/>
      <c r="R413" s="118"/>
      <c r="S413" s="118"/>
      <c r="T413" s="118"/>
      <c r="U413" s="118"/>
      <c r="V413" s="118"/>
      <c r="W413" s="118"/>
      <c r="X413" s="42" t="s">
        <v>1021</v>
      </c>
    </row>
    <row r="414" spans="1:26" s="44" customFormat="1" x14ac:dyDescent="0.5">
      <c r="A414" s="213" t="s">
        <v>1768</v>
      </c>
      <c r="B414" s="33" t="s">
        <v>13</v>
      </c>
      <c r="C414" s="32">
        <v>41976</v>
      </c>
      <c r="D414" s="32">
        <v>421</v>
      </c>
      <c r="E414" s="32">
        <v>431</v>
      </c>
      <c r="F414" s="32">
        <v>9</v>
      </c>
      <c r="G414" s="32" t="s">
        <v>25</v>
      </c>
      <c r="H414" s="32">
        <v>1</v>
      </c>
      <c r="I414" s="32">
        <v>98</v>
      </c>
      <c r="J414" s="118"/>
      <c r="K414" s="118">
        <f>SUM(H414*100+I414)</f>
        <v>198</v>
      </c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42" t="s">
        <v>32</v>
      </c>
    </row>
    <row r="415" spans="1:26" s="44" customFormat="1" x14ac:dyDescent="0.5">
      <c r="A415" s="213" t="s">
        <v>1769</v>
      </c>
      <c r="B415" s="33" t="s">
        <v>13</v>
      </c>
      <c r="C415" s="32">
        <v>41975</v>
      </c>
      <c r="D415" s="32">
        <v>422</v>
      </c>
      <c r="E415" s="32">
        <v>432</v>
      </c>
      <c r="F415" s="32">
        <v>9</v>
      </c>
      <c r="G415" s="32" t="s">
        <v>25</v>
      </c>
      <c r="H415" s="32">
        <v>1</v>
      </c>
      <c r="I415" s="32">
        <v>93</v>
      </c>
      <c r="J415" s="118"/>
      <c r="K415" s="118">
        <f>SUM(H415*100+I415)</f>
        <v>193</v>
      </c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42" t="s">
        <v>32</v>
      </c>
    </row>
    <row r="416" spans="1:26" s="44" customFormat="1" x14ac:dyDescent="0.5">
      <c r="A416" s="213" t="s">
        <v>1770</v>
      </c>
      <c r="B416" s="33" t="s">
        <v>13</v>
      </c>
      <c r="C416" s="32">
        <v>2217</v>
      </c>
      <c r="D416" s="32">
        <v>1277</v>
      </c>
      <c r="E416" s="32">
        <v>4802</v>
      </c>
      <c r="F416" s="32">
        <v>9</v>
      </c>
      <c r="G416" s="32">
        <v>2</v>
      </c>
      <c r="H416" s="32">
        <v>2</v>
      </c>
      <c r="I416" s="32">
        <v>95.5</v>
      </c>
      <c r="J416" s="118">
        <f>SUM(G416*400+H416*100+I416)</f>
        <v>1095.5</v>
      </c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42" t="s">
        <v>541</v>
      </c>
    </row>
    <row r="417" spans="1:24" s="44" customFormat="1" x14ac:dyDescent="0.5">
      <c r="A417" s="213" t="s">
        <v>1771</v>
      </c>
      <c r="B417" s="33" t="s">
        <v>13</v>
      </c>
      <c r="C417" s="32">
        <v>2218</v>
      </c>
      <c r="D417" s="32">
        <v>1274</v>
      </c>
      <c r="E417" s="32">
        <v>4803</v>
      </c>
      <c r="F417" s="32">
        <v>9</v>
      </c>
      <c r="G417" s="32">
        <v>2</v>
      </c>
      <c r="H417" s="32">
        <v>2</v>
      </c>
      <c r="I417" s="32">
        <v>35.5</v>
      </c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42" t="s">
        <v>533</v>
      </c>
    </row>
    <row r="418" spans="1:24" s="44" customFormat="1" x14ac:dyDescent="0.5">
      <c r="A418" s="213" t="s">
        <v>1772</v>
      </c>
      <c r="B418" s="33" t="s">
        <v>13</v>
      </c>
      <c r="C418" s="32">
        <v>51175</v>
      </c>
      <c r="D418" s="32">
        <v>975</v>
      </c>
      <c r="E418" s="32">
        <v>1017</v>
      </c>
      <c r="F418" s="32">
        <v>9</v>
      </c>
      <c r="G418" s="32">
        <v>1</v>
      </c>
      <c r="H418" s="32" t="s">
        <v>25</v>
      </c>
      <c r="I418" s="32">
        <v>88.6</v>
      </c>
      <c r="J418" s="118"/>
      <c r="K418" s="118"/>
      <c r="L418" s="118">
        <f>SUM(G418*400+I418)</f>
        <v>488.6</v>
      </c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228" t="s">
        <v>1022</v>
      </c>
    </row>
    <row r="419" spans="1:24" s="44" customFormat="1" x14ac:dyDescent="0.5">
      <c r="A419" s="213" t="s">
        <v>1773</v>
      </c>
      <c r="B419" s="33" t="s">
        <v>13</v>
      </c>
      <c r="C419" s="32">
        <v>9534</v>
      </c>
      <c r="D419" s="32">
        <v>1321</v>
      </c>
      <c r="E419" s="32">
        <v>4329</v>
      </c>
      <c r="F419" s="32">
        <v>9</v>
      </c>
      <c r="G419" s="32">
        <v>1</v>
      </c>
      <c r="H419" s="32" t="s">
        <v>25</v>
      </c>
      <c r="I419" s="32">
        <v>88.6</v>
      </c>
      <c r="J419" s="118">
        <f>SUM(G419*400+I419)</f>
        <v>488.6</v>
      </c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228" t="s">
        <v>533</v>
      </c>
    </row>
    <row r="420" spans="1:24" s="44" customFormat="1" x14ac:dyDescent="0.5">
      <c r="A420" s="213" t="s">
        <v>1774</v>
      </c>
      <c r="B420" s="33" t="s">
        <v>13</v>
      </c>
      <c r="C420" s="32">
        <v>41881</v>
      </c>
      <c r="D420" s="32">
        <v>449</v>
      </c>
      <c r="E420" s="32">
        <v>457</v>
      </c>
      <c r="F420" s="32">
        <v>9</v>
      </c>
      <c r="G420" s="32" t="s">
        <v>25</v>
      </c>
      <c r="H420" s="32">
        <v>3</v>
      </c>
      <c r="I420" s="32">
        <v>70</v>
      </c>
      <c r="J420" s="118"/>
      <c r="K420" s="118"/>
      <c r="L420" s="118"/>
      <c r="M420" s="118"/>
      <c r="N420" s="118">
        <f>SUM(H420*100+I420)</f>
        <v>370</v>
      </c>
      <c r="O420" s="118"/>
      <c r="P420" s="118"/>
      <c r="Q420" s="118"/>
      <c r="R420" s="118"/>
      <c r="S420" s="118"/>
      <c r="T420" s="118"/>
      <c r="U420" s="118"/>
      <c r="V420" s="118"/>
      <c r="W420" s="118"/>
      <c r="X420" s="228" t="s">
        <v>737</v>
      </c>
    </row>
    <row r="421" spans="1:24" s="44" customFormat="1" x14ac:dyDescent="0.5">
      <c r="A421" s="213" t="s">
        <v>1775</v>
      </c>
      <c r="B421" s="33" t="s">
        <v>13</v>
      </c>
      <c r="C421" s="32">
        <v>42314</v>
      </c>
      <c r="D421" s="32">
        <v>451</v>
      </c>
      <c r="E421" s="32">
        <v>459</v>
      </c>
      <c r="F421" s="32">
        <v>9</v>
      </c>
      <c r="G421" s="32" t="s">
        <v>25</v>
      </c>
      <c r="H421" s="32">
        <v>1</v>
      </c>
      <c r="I421" s="32">
        <v>91</v>
      </c>
      <c r="J421" s="118"/>
      <c r="K421" s="118"/>
      <c r="L421" s="118">
        <f>SUM(H421*100+I421)</f>
        <v>191</v>
      </c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228" t="s">
        <v>364</v>
      </c>
    </row>
    <row r="422" spans="1:24" s="44" customFormat="1" x14ac:dyDescent="0.5">
      <c r="A422" s="213" t="s">
        <v>1776</v>
      </c>
      <c r="B422" s="71" t="s">
        <v>13</v>
      </c>
      <c r="C422" s="45">
        <v>41880</v>
      </c>
      <c r="D422" s="45">
        <v>450</v>
      </c>
      <c r="E422" s="45">
        <v>458</v>
      </c>
      <c r="F422" s="45">
        <v>9</v>
      </c>
      <c r="G422" s="45" t="s">
        <v>25</v>
      </c>
      <c r="H422" s="45">
        <v>1</v>
      </c>
      <c r="I422" s="45">
        <v>72</v>
      </c>
      <c r="J422" s="217"/>
      <c r="K422" s="217">
        <f>SUM(H422*100+I422)</f>
        <v>172</v>
      </c>
      <c r="L422" s="217"/>
      <c r="M422" s="217"/>
      <c r="N422" s="217"/>
      <c r="O422" s="217"/>
      <c r="P422" s="217"/>
      <c r="Q422" s="217"/>
      <c r="R422" s="217"/>
      <c r="S422" s="217"/>
      <c r="T422" s="217"/>
      <c r="U422" s="217"/>
      <c r="V422" s="217"/>
      <c r="W422" s="217"/>
      <c r="X422" s="75" t="s">
        <v>32</v>
      </c>
    </row>
    <row r="423" spans="1:24" s="44" customFormat="1" x14ac:dyDescent="0.5">
      <c r="A423" s="213" t="s">
        <v>1777</v>
      </c>
      <c r="B423" s="33" t="s">
        <v>13</v>
      </c>
      <c r="C423" s="32">
        <v>2216</v>
      </c>
      <c r="D423" s="32">
        <v>1276</v>
      </c>
      <c r="E423" s="32">
        <v>4901</v>
      </c>
      <c r="F423" s="32">
        <v>8</v>
      </c>
      <c r="G423" s="32">
        <v>2</v>
      </c>
      <c r="H423" s="32">
        <v>3</v>
      </c>
      <c r="I423" s="32">
        <v>31.9</v>
      </c>
      <c r="J423" s="118">
        <f>SUM(G423*400+H423*100+I423)</f>
        <v>1131.9000000000001</v>
      </c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228" t="s">
        <v>541</v>
      </c>
    </row>
    <row r="424" spans="1:24" s="44" customFormat="1" ht="27.75" x14ac:dyDescent="0.65">
      <c r="A424" s="304" t="s">
        <v>1756</v>
      </c>
      <c r="B424" s="304"/>
      <c r="C424" s="304"/>
      <c r="D424" s="304"/>
      <c r="E424" s="304"/>
      <c r="F424" s="304"/>
      <c r="G424" s="304"/>
      <c r="H424" s="304"/>
      <c r="I424" s="304"/>
      <c r="J424" s="304"/>
      <c r="K424" s="304"/>
      <c r="L424" s="304"/>
      <c r="M424" s="304"/>
      <c r="N424" s="304"/>
      <c r="O424" s="304"/>
      <c r="P424" s="304"/>
      <c r="Q424" s="304"/>
      <c r="R424" s="304"/>
      <c r="S424" s="304"/>
      <c r="T424" s="304"/>
      <c r="U424" s="304"/>
      <c r="V424" s="304"/>
      <c r="W424" s="304"/>
      <c r="X424" s="304"/>
    </row>
    <row r="425" spans="1:24" s="44" customFormat="1" ht="27.75" x14ac:dyDescent="0.65">
      <c r="A425" s="305" t="s">
        <v>1102</v>
      </c>
      <c r="B425" s="305"/>
      <c r="C425" s="305"/>
      <c r="D425" s="305"/>
      <c r="E425" s="305"/>
      <c r="F425" s="305"/>
      <c r="G425" s="305"/>
      <c r="H425" s="305"/>
      <c r="I425" s="305"/>
      <c r="J425" s="305"/>
      <c r="K425" s="305"/>
      <c r="L425" s="305"/>
      <c r="M425" s="305"/>
      <c r="N425" s="305"/>
      <c r="O425" s="305"/>
      <c r="P425" s="305"/>
      <c r="Q425" s="305"/>
      <c r="R425" s="305"/>
      <c r="S425" s="305"/>
      <c r="T425" s="305"/>
      <c r="U425" s="305"/>
      <c r="V425" s="305"/>
      <c r="W425" s="305"/>
      <c r="X425" s="305"/>
    </row>
    <row r="426" spans="1:24" s="44" customFormat="1" ht="27.75" x14ac:dyDescent="0.65">
      <c r="A426" s="304" t="s">
        <v>1069</v>
      </c>
      <c r="B426" s="304"/>
      <c r="C426" s="304"/>
      <c r="D426" s="304"/>
      <c r="E426" s="304"/>
      <c r="F426" s="304"/>
      <c r="G426" s="304"/>
      <c r="H426" s="304"/>
      <c r="I426" s="304"/>
      <c r="J426" s="304"/>
      <c r="K426" s="304"/>
      <c r="L426" s="304"/>
      <c r="M426" s="304"/>
      <c r="N426" s="304"/>
      <c r="O426" s="304"/>
      <c r="P426" s="304"/>
      <c r="Q426" s="304"/>
      <c r="R426" s="304"/>
      <c r="S426" s="304"/>
      <c r="T426" s="304"/>
      <c r="U426" s="304"/>
      <c r="V426" s="304"/>
      <c r="W426" s="304"/>
      <c r="X426" s="304"/>
    </row>
    <row r="427" spans="1:24" s="44" customFormat="1" ht="27.75" x14ac:dyDescent="0.65">
      <c r="A427" s="304" t="s">
        <v>1070</v>
      </c>
      <c r="B427" s="304"/>
      <c r="C427" s="304"/>
      <c r="D427" s="304"/>
      <c r="E427" s="304"/>
      <c r="F427" s="304"/>
      <c r="G427" s="304"/>
      <c r="H427" s="304"/>
      <c r="I427" s="304"/>
      <c r="J427" s="304"/>
      <c r="K427" s="304"/>
      <c r="L427" s="304"/>
      <c r="M427" s="304"/>
      <c r="N427" s="304"/>
      <c r="O427" s="304"/>
      <c r="P427" s="304"/>
      <c r="Q427" s="304"/>
      <c r="R427" s="304"/>
      <c r="S427" s="304"/>
      <c r="T427" s="304"/>
      <c r="U427" s="304"/>
      <c r="V427" s="304"/>
      <c r="W427" s="304"/>
      <c r="X427" s="304"/>
    </row>
    <row r="428" spans="1:24" s="44" customFormat="1" x14ac:dyDescent="0.5">
      <c r="A428" s="271" t="s">
        <v>1089</v>
      </c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3"/>
      <c r="O428" s="271" t="s">
        <v>1101</v>
      </c>
      <c r="P428" s="272"/>
      <c r="Q428" s="272"/>
      <c r="R428" s="272"/>
      <c r="S428" s="272"/>
      <c r="T428" s="272"/>
      <c r="U428" s="272"/>
      <c r="V428" s="272"/>
      <c r="W428" s="272"/>
      <c r="X428" s="273"/>
    </row>
    <row r="429" spans="1:24" s="44" customFormat="1" x14ac:dyDescent="0.5">
      <c r="A429" s="306" t="s">
        <v>1071</v>
      </c>
      <c r="B429" s="92"/>
      <c r="C429" s="96"/>
      <c r="D429" s="277" t="s">
        <v>0</v>
      </c>
      <c r="E429" s="289" t="s">
        <v>1</v>
      </c>
      <c r="F429" s="86"/>
      <c r="G429" s="291" t="s">
        <v>18</v>
      </c>
      <c r="H429" s="292"/>
      <c r="I429" s="293"/>
      <c r="J429" s="265" t="s">
        <v>1088</v>
      </c>
      <c r="K429" s="266"/>
      <c r="L429" s="266"/>
      <c r="M429" s="266"/>
      <c r="N429" s="267"/>
      <c r="O429" s="268" t="s">
        <v>1071</v>
      </c>
      <c r="P429" s="92"/>
      <c r="Q429" s="92"/>
      <c r="R429" s="104"/>
      <c r="S429" s="308" t="s">
        <v>1088</v>
      </c>
      <c r="T429" s="309"/>
      <c r="U429" s="309"/>
      <c r="V429" s="309"/>
      <c r="W429" s="310"/>
      <c r="X429" s="261" t="s">
        <v>1100</v>
      </c>
    </row>
    <row r="430" spans="1:24" s="44" customFormat="1" x14ac:dyDescent="0.5">
      <c r="A430" s="307"/>
      <c r="B430" s="93" t="s">
        <v>1072</v>
      </c>
      <c r="C430" s="97" t="s">
        <v>1073</v>
      </c>
      <c r="D430" s="278"/>
      <c r="E430" s="290"/>
      <c r="F430" s="87" t="s">
        <v>1075</v>
      </c>
      <c r="G430" s="285" t="s">
        <v>19</v>
      </c>
      <c r="H430" s="277" t="s">
        <v>20</v>
      </c>
      <c r="I430" s="277" t="s">
        <v>21</v>
      </c>
      <c r="J430" s="83"/>
      <c r="K430" s="261" t="s">
        <v>1079</v>
      </c>
      <c r="L430" s="261" t="s">
        <v>1080</v>
      </c>
      <c r="M430" s="89"/>
      <c r="N430" s="83" t="s">
        <v>1086</v>
      </c>
      <c r="O430" s="269"/>
      <c r="P430" s="93"/>
      <c r="Q430" s="93" t="s">
        <v>1072</v>
      </c>
      <c r="R430" s="26" t="s">
        <v>1094</v>
      </c>
      <c r="S430" s="83"/>
      <c r="T430" s="281" t="s">
        <v>1079</v>
      </c>
      <c r="U430" s="261" t="s">
        <v>1080</v>
      </c>
      <c r="V430" s="89"/>
      <c r="W430" s="83" t="s">
        <v>1097</v>
      </c>
      <c r="X430" s="262"/>
    </row>
    <row r="431" spans="1:24" s="44" customFormat="1" x14ac:dyDescent="0.5">
      <c r="A431" s="307"/>
      <c r="B431" s="93" t="s">
        <v>22</v>
      </c>
      <c r="C431" s="97" t="s">
        <v>1074</v>
      </c>
      <c r="D431" s="278"/>
      <c r="E431" s="290"/>
      <c r="F431" s="24" t="s">
        <v>1076</v>
      </c>
      <c r="G431" s="287"/>
      <c r="H431" s="278"/>
      <c r="I431" s="278"/>
      <c r="J431" s="84" t="s">
        <v>1078</v>
      </c>
      <c r="K431" s="262"/>
      <c r="L431" s="262"/>
      <c r="M431" s="89" t="s">
        <v>1081</v>
      </c>
      <c r="N431" s="84" t="s">
        <v>1085</v>
      </c>
      <c r="O431" s="269"/>
      <c r="P431" s="93" t="s">
        <v>1090</v>
      </c>
      <c r="Q431" s="93" t="s">
        <v>1091</v>
      </c>
      <c r="R431" s="26" t="s">
        <v>1095</v>
      </c>
      <c r="S431" s="84" t="s">
        <v>1078</v>
      </c>
      <c r="T431" s="284"/>
      <c r="U431" s="262"/>
      <c r="V431" s="89" t="s">
        <v>1081</v>
      </c>
      <c r="W431" s="84" t="s">
        <v>1098</v>
      </c>
      <c r="X431" s="262"/>
    </row>
    <row r="432" spans="1:24" s="44" customFormat="1" x14ac:dyDescent="0.5">
      <c r="A432" s="307"/>
      <c r="B432" s="93"/>
      <c r="C432" s="97" t="s">
        <v>861</v>
      </c>
      <c r="D432" s="278"/>
      <c r="E432" s="290"/>
      <c r="F432" s="87" t="s">
        <v>1077</v>
      </c>
      <c r="G432" s="287"/>
      <c r="H432" s="278"/>
      <c r="I432" s="278"/>
      <c r="J432" s="84" t="s">
        <v>1082</v>
      </c>
      <c r="K432" s="262"/>
      <c r="L432" s="262"/>
      <c r="M432" s="89" t="s">
        <v>1084</v>
      </c>
      <c r="N432" s="84" t="s">
        <v>1087</v>
      </c>
      <c r="O432" s="269"/>
      <c r="P432" s="93"/>
      <c r="Q432" s="93" t="s">
        <v>1092</v>
      </c>
      <c r="R432" s="26" t="s">
        <v>1096</v>
      </c>
      <c r="S432" s="84" t="s">
        <v>1082</v>
      </c>
      <c r="T432" s="284"/>
      <c r="U432" s="262"/>
      <c r="V432" s="89" t="s">
        <v>1084</v>
      </c>
      <c r="W432" s="84" t="s">
        <v>1091</v>
      </c>
      <c r="X432" s="262"/>
    </row>
    <row r="433" spans="1:25" s="44" customFormat="1" x14ac:dyDescent="0.5">
      <c r="A433" s="28"/>
      <c r="B433" s="94"/>
      <c r="C433" s="22"/>
      <c r="D433" s="29"/>
      <c r="E433" s="22"/>
      <c r="F433" s="29"/>
      <c r="G433" s="103"/>
      <c r="H433" s="29"/>
      <c r="I433" s="29"/>
      <c r="J433" s="85" t="s">
        <v>1083</v>
      </c>
      <c r="K433" s="263"/>
      <c r="L433" s="263"/>
      <c r="M433" s="30" t="s">
        <v>1085</v>
      </c>
      <c r="N433" s="85" t="s">
        <v>1072</v>
      </c>
      <c r="O433" s="270"/>
      <c r="P433" s="94"/>
      <c r="Q433" s="94" t="s">
        <v>1093</v>
      </c>
      <c r="R433" s="65"/>
      <c r="S433" s="85" t="s">
        <v>1083</v>
      </c>
      <c r="T433" s="296"/>
      <c r="U433" s="263"/>
      <c r="V433" s="30" t="s">
        <v>1085</v>
      </c>
      <c r="W433" s="85" t="s">
        <v>1099</v>
      </c>
      <c r="X433" s="263"/>
    </row>
    <row r="434" spans="1:25" s="44" customFormat="1" x14ac:dyDescent="0.5">
      <c r="A434" s="213" t="s">
        <v>1778</v>
      </c>
      <c r="B434" s="33" t="s">
        <v>13</v>
      </c>
      <c r="C434" s="32">
        <v>2215</v>
      </c>
      <c r="D434" s="32">
        <v>1235</v>
      </c>
      <c r="E434" s="32">
        <v>4800</v>
      </c>
      <c r="F434" s="32">
        <v>4</v>
      </c>
      <c r="G434" s="32">
        <v>2</v>
      </c>
      <c r="H434" s="32">
        <v>3</v>
      </c>
      <c r="I434" s="32">
        <v>11.9</v>
      </c>
      <c r="J434" s="118">
        <f>SUM(G434*400+H434*100+I434)</f>
        <v>1111.9000000000001</v>
      </c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42" t="s">
        <v>533</v>
      </c>
    </row>
    <row r="435" spans="1:25" s="44" customFormat="1" x14ac:dyDescent="0.5">
      <c r="A435" s="213" t="s">
        <v>1779</v>
      </c>
      <c r="B435" s="33" t="s">
        <v>13</v>
      </c>
      <c r="C435" s="32">
        <v>2214</v>
      </c>
      <c r="D435" s="32">
        <v>1274</v>
      </c>
      <c r="E435" s="32">
        <v>4799</v>
      </c>
      <c r="F435" s="32">
        <v>9</v>
      </c>
      <c r="G435" s="32">
        <v>2</v>
      </c>
      <c r="H435" s="32">
        <v>1</v>
      </c>
      <c r="I435" s="32">
        <v>70.8</v>
      </c>
      <c r="J435" s="118"/>
      <c r="K435" s="118"/>
      <c r="L435" s="118"/>
      <c r="M435" s="118"/>
      <c r="N435" s="118">
        <f>SUM(G435*400+H435*100+I435)</f>
        <v>970.8</v>
      </c>
      <c r="O435" s="118"/>
      <c r="P435" s="118"/>
      <c r="Q435" s="118"/>
      <c r="R435" s="118"/>
      <c r="S435" s="118"/>
      <c r="T435" s="118"/>
      <c r="U435" s="118"/>
      <c r="V435" s="118"/>
      <c r="W435" s="118"/>
      <c r="X435" s="42" t="s">
        <v>193</v>
      </c>
    </row>
    <row r="436" spans="1:25" s="44" customFormat="1" x14ac:dyDescent="0.5">
      <c r="A436" s="213" t="s">
        <v>1780</v>
      </c>
      <c r="B436" s="33" t="s">
        <v>13</v>
      </c>
      <c r="C436" s="32">
        <v>42172</v>
      </c>
      <c r="D436" s="32">
        <v>452</v>
      </c>
      <c r="E436" s="32">
        <v>460</v>
      </c>
      <c r="F436" s="32">
        <v>9</v>
      </c>
      <c r="G436" s="32" t="s">
        <v>25</v>
      </c>
      <c r="H436" s="32">
        <v>1</v>
      </c>
      <c r="I436" s="32">
        <v>89</v>
      </c>
      <c r="J436" s="118"/>
      <c r="K436" s="118"/>
      <c r="L436" s="118">
        <f>SUM(H436*100+I436)</f>
        <v>189</v>
      </c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42" t="s">
        <v>150</v>
      </c>
    </row>
    <row r="437" spans="1:25" s="44" customFormat="1" x14ac:dyDescent="0.5">
      <c r="A437" s="213" t="s">
        <v>1781</v>
      </c>
      <c r="B437" s="33" t="s">
        <v>13</v>
      </c>
      <c r="C437" s="32">
        <v>41879</v>
      </c>
      <c r="D437" s="32">
        <v>453</v>
      </c>
      <c r="E437" s="32">
        <v>461</v>
      </c>
      <c r="F437" s="32">
        <v>9</v>
      </c>
      <c r="G437" s="32" t="s">
        <v>25</v>
      </c>
      <c r="H437" s="32">
        <v>1</v>
      </c>
      <c r="I437" s="32">
        <v>76</v>
      </c>
      <c r="J437" s="118"/>
      <c r="K437" s="118">
        <f>SUM(H437*100+I437)</f>
        <v>176</v>
      </c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42" t="s">
        <v>802</v>
      </c>
    </row>
    <row r="438" spans="1:25" s="63" customFormat="1" x14ac:dyDescent="0.5">
      <c r="A438" s="213" t="s">
        <v>1782</v>
      </c>
      <c r="B438" s="33" t="s">
        <v>13</v>
      </c>
      <c r="C438" s="32">
        <v>42399</v>
      </c>
      <c r="D438" s="32">
        <v>475</v>
      </c>
      <c r="E438" s="32">
        <v>483</v>
      </c>
      <c r="F438" s="32">
        <v>9</v>
      </c>
      <c r="G438" s="32" t="s">
        <v>25</v>
      </c>
      <c r="H438" s="32">
        <v>2</v>
      </c>
      <c r="I438" s="32">
        <v>23</v>
      </c>
      <c r="J438" s="118"/>
      <c r="K438" s="118">
        <f>SUM(H438*100+I438)</f>
        <v>223</v>
      </c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42" t="s">
        <v>1023</v>
      </c>
      <c r="Y438" s="44"/>
    </row>
    <row r="439" spans="1:25" s="44" customFormat="1" x14ac:dyDescent="0.5">
      <c r="A439" s="213" t="s">
        <v>1783</v>
      </c>
      <c r="B439" s="33" t="s">
        <v>13</v>
      </c>
      <c r="C439" s="32">
        <v>606</v>
      </c>
      <c r="D439" s="32">
        <v>6</v>
      </c>
      <c r="E439" s="32">
        <v>4249</v>
      </c>
      <c r="F439" s="32">
        <v>9</v>
      </c>
      <c r="G439" s="32" t="s">
        <v>25</v>
      </c>
      <c r="H439" s="32">
        <v>1</v>
      </c>
      <c r="I439" s="32">
        <v>88.3</v>
      </c>
      <c r="J439" s="118"/>
      <c r="K439" s="118">
        <f>SUM(H439*100+I439)</f>
        <v>188.3</v>
      </c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42" t="s">
        <v>1024</v>
      </c>
    </row>
    <row r="440" spans="1:25" s="44" customFormat="1" x14ac:dyDescent="0.5">
      <c r="A440" s="213" t="s">
        <v>1784</v>
      </c>
      <c r="B440" s="33" t="s">
        <v>13</v>
      </c>
      <c r="C440" s="32">
        <v>41949</v>
      </c>
      <c r="D440" s="32">
        <v>476</v>
      </c>
      <c r="E440" s="32">
        <v>484</v>
      </c>
      <c r="F440" s="32">
        <v>9</v>
      </c>
      <c r="G440" s="32">
        <v>1</v>
      </c>
      <c r="H440" s="32" t="s">
        <v>25</v>
      </c>
      <c r="I440" s="32">
        <v>66</v>
      </c>
      <c r="J440" s="118"/>
      <c r="K440" s="118"/>
      <c r="L440" s="118"/>
      <c r="M440" s="118">
        <f>SUM(G440*400+I440)</f>
        <v>466</v>
      </c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42" t="s">
        <v>1025</v>
      </c>
    </row>
    <row r="441" spans="1:25" s="44" customFormat="1" x14ac:dyDescent="0.5">
      <c r="A441" s="213" t="s">
        <v>1785</v>
      </c>
      <c r="B441" s="33" t="s">
        <v>13</v>
      </c>
      <c r="C441" s="32">
        <v>2115</v>
      </c>
      <c r="D441" s="32">
        <v>3</v>
      </c>
      <c r="E441" s="32">
        <v>4787</v>
      </c>
      <c r="F441" s="32">
        <v>15</v>
      </c>
      <c r="G441" s="32">
        <v>3</v>
      </c>
      <c r="H441" s="32">
        <v>3</v>
      </c>
      <c r="I441" s="32">
        <v>89</v>
      </c>
      <c r="J441" s="118"/>
      <c r="K441" s="118"/>
      <c r="L441" s="118"/>
      <c r="M441" s="118"/>
      <c r="N441" s="118">
        <f>SUM(G441*400+H441*100+I441)</f>
        <v>1589</v>
      </c>
      <c r="O441" s="118"/>
      <c r="P441" s="118"/>
      <c r="Q441" s="118"/>
      <c r="R441" s="118"/>
      <c r="S441" s="118"/>
      <c r="T441" s="118"/>
      <c r="U441" s="118"/>
      <c r="V441" s="118"/>
      <c r="W441" s="118"/>
      <c r="X441" s="42" t="s">
        <v>193</v>
      </c>
    </row>
    <row r="442" spans="1:25" s="44" customFormat="1" x14ac:dyDescent="0.5">
      <c r="A442" s="213" t="s">
        <v>1786</v>
      </c>
      <c r="B442" s="33" t="s">
        <v>13</v>
      </c>
      <c r="C442" s="32">
        <v>42218</v>
      </c>
      <c r="D442" s="32">
        <v>384</v>
      </c>
      <c r="E442" s="32">
        <v>396</v>
      </c>
      <c r="F442" s="32">
        <v>15</v>
      </c>
      <c r="G442" s="32" t="s">
        <v>25</v>
      </c>
      <c r="H442" s="32">
        <v>3</v>
      </c>
      <c r="I442" s="32">
        <v>13</v>
      </c>
      <c r="J442" s="118">
        <f>SUM(H442*100+I442)</f>
        <v>313</v>
      </c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42" t="s">
        <v>533</v>
      </c>
    </row>
    <row r="443" spans="1:25" s="44" customFormat="1" x14ac:dyDescent="0.5">
      <c r="A443" s="213" t="s">
        <v>1787</v>
      </c>
      <c r="B443" s="33" t="s">
        <v>13</v>
      </c>
      <c r="C443" s="32">
        <v>42307</v>
      </c>
      <c r="D443" s="32">
        <v>385</v>
      </c>
      <c r="E443" s="32">
        <v>397</v>
      </c>
      <c r="F443" s="32">
        <v>15</v>
      </c>
      <c r="G443" s="32" t="s">
        <v>25</v>
      </c>
      <c r="H443" s="32">
        <v>2</v>
      </c>
      <c r="I443" s="32">
        <v>52</v>
      </c>
      <c r="J443" s="118">
        <f>SUM(H443*100+I443)</f>
        <v>252</v>
      </c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42" t="s">
        <v>533</v>
      </c>
    </row>
    <row r="444" spans="1:25" s="44" customFormat="1" x14ac:dyDescent="0.5">
      <c r="A444" s="213" t="s">
        <v>1788</v>
      </c>
      <c r="B444" s="33" t="s">
        <v>13</v>
      </c>
      <c r="C444" s="32">
        <v>42288</v>
      </c>
      <c r="D444" s="32">
        <v>387</v>
      </c>
      <c r="E444" s="32">
        <v>399</v>
      </c>
      <c r="F444" s="32">
        <v>9</v>
      </c>
      <c r="G444" s="32" t="s">
        <v>25</v>
      </c>
      <c r="H444" s="32">
        <v>1</v>
      </c>
      <c r="I444" s="32">
        <v>90</v>
      </c>
      <c r="J444" s="118">
        <f>SUM(H444*100+I444)</f>
        <v>190</v>
      </c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42" t="s">
        <v>533</v>
      </c>
    </row>
    <row r="445" spans="1:25" s="44" customFormat="1" x14ac:dyDescent="0.5">
      <c r="A445" s="213" t="s">
        <v>1789</v>
      </c>
      <c r="B445" s="33" t="s">
        <v>13</v>
      </c>
      <c r="C445" s="32">
        <v>42333</v>
      </c>
      <c r="D445" s="32">
        <v>388</v>
      </c>
      <c r="E445" s="32">
        <v>400</v>
      </c>
      <c r="F445" s="32"/>
      <c r="G445" s="32" t="s">
        <v>25</v>
      </c>
      <c r="H445" s="32">
        <v>3</v>
      </c>
      <c r="I445" s="32">
        <v>82</v>
      </c>
      <c r="J445" s="118">
        <f>SUM(H445*100+I445)</f>
        <v>382</v>
      </c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42" t="s">
        <v>533</v>
      </c>
    </row>
    <row r="446" spans="1:25" s="44" customFormat="1" x14ac:dyDescent="0.5">
      <c r="A446" s="213" t="s">
        <v>1790</v>
      </c>
      <c r="B446" s="33" t="s">
        <v>13</v>
      </c>
      <c r="C446" s="32">
        <v>42336</v>
      </c>
      <c r="D446" s="32">
        <v>389</v>
      </c>
      <c r="E446" s="32">
        <v>401</v>
      </c>
      <c r="F446" s="32">
        <v>9</v>
      </c>
      <c r="G446" s="32">
        <v>1</v>
      </c>
      <c r="H446" s="32" t="s">
        <v>25</v>
      </c>
      <c r="I446" s="32">
        <v>32</v>
      </c>
      <c r="J446" s="118">
        <f>SUM(G446*400+I446)</f>
        <v>432</v>
      </c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42" t="s">
        <v>533</v>
      </c>
    </row>
    <row r="447" spans="1:25" s="44" customFormat="1" x14ac:dyDescent="0.5">
      <c r="A447" s="213" t="s">
        <v>1791</v>
      </c>
      <c r="B447" s="33" t="s">
        <v>13</v>
      </c>
      <c r="C447" s="32">
        <v>42067</v>
      </c>
      <c r="D447" s="32">
        <v>478</v>
      </c>
      <c r="E447" s="32">
        <v>486</v>
      </c>
      <c r="F447" s="32"/>
      <c r="G447" s="32" t="s">
        <v>25</v>
      </c>
      <c r="H447" s="32" t="s">
        <v>25</v>
      </c>
      <c r="I447" s="32">
        <v>79</v>
      </c>
      <c r="J447" s="118"/>
      <c r="K447" s="118"/>
      <c r="L447" s="118"/>
      <c r="M447" s="118">
        <f>SUM(I447)</f>
        <v>79</v>
      </c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42" t="s">
        <v>538</v>
      </c>
    </row>
    <row r="448" spans="1:25" s="44" customFormat="1" x14ac:dyDescent="0.5">
      <c r="A448" s="213" t="s">
        <v>1792</v>
      </c>
      <c r="B448" s="33" t="s">
        <v>13</v>
      </c>
      <c r="C448" s="32">
        <v>42419</v>
      </c>
      <c r="D448" s="32">
        <v>479</v>
      </c>
      <c r="E448" s="32">
        <v>487</v>
      </c>
      <c r="F448" s="32"/>
      <c r="G448" s="32" t="s">
        <v>25</v>
      </c>
      <c r="H448" s="32">
        <v>1</v>
      </c>
      <c r="I448" s="32">
        <v>47</v>
      </c>
      <c r="J448" s="118"/>
      <c r="K448" s="118"/>
      <c r="L448" s="118"/>
      <c r="M448" s="118"/>
      <c r="N448" s="118">
        <f>SUM(H448*100+I448)</f>
        <v>147</v>
      </c>
      <c r="O448" s="118"/>
      <c r="P448" s="118"/>
      <c r="Q448" s="118"/>
      <c r="R448" s="118"/>
      <c r="S448" s="118"/>
      <c r="T448" s="118"/>
      <c r="U448" s="118"/>
      <c r="V448" s="118"/>
      <c r="W448" s="118"/>
      <c r="X448" s="42" t="s">
        <v>1026</v>
      </c>
    </row>
    <row r="449" spans="1:24" s="44" customFormat="1" x14ac:dyDescent="0.5">
      <c r="A449" s="213" t="s">
        <v>1793</v>
      </c>
      <c r="B449" s="33" t="s">
        <v>13</v>
      </c>
      <c r="C449" s="32">
        <v>3546</v>
      </c>
      <c r="D449" s="32">
        <v>15</v>
      </c>
      <c r="E449" s="32">
        <v>4843</v>
      </c>
      <c r="F449" s="32">
        <v>15</v>
      </c>
      <c r="G449" s="32" t="s">
        <v>25</v>
      </c>
      <c r="H449" s="32">
        <v>1</v>
      </c>
      <c r="I449" s="32">
        <v>21.9</v>
      </c>
      <c r="J449" s="118"/>
      <c r="K449" s="118">
        <f>SUM(H449*100+I449)</f>
        <v>121.9</v>
      </c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228" t="s">
        <v>32</v>
      </c>
    </row>
    <row r="450" spans="1:24" s="44" customFormat="1" x14ac:dyDescent="0.5">
      <c r="A450" s="213" t="s">
        <v>1794</v>
      </c>
      <c r="B450" s="33" t="s">
        <v>13</v>
      </c>
      <c r="C450" s="32">
        <v>3699</v>
      </c>
      <c r="D450" s="32">
        <v>18</v>
      </c>
      <c r="E450" s="32">
        <v>4924</v>
      </c>
      <c r="F450" s="32">
        <v>15</v>
      </c>
      <c r="G450" s="32" t="s">
        <v>25</v>
      </c>
      <c r="H450" s="32" t="s">
        <v>25</v>
      </c>
      <c r="I450" s="32">
        <v>85.2</v>
      </c>
      <c r="J450" s="118"/>
      <c r="K450" s="118"/>
      <c r="L450" s="118"/>
      <c r="M450" s="118"/>
      <c r="N450" s="118">
        <f>SUM(I450)</f>
        <v>85.2</v>
      </c>
      <c r="O450" s="118"/>
      <c r="P450" s="118"/>
      <c r="Q450" s="118"/>
      <c r="R450" s="118"/>
      <c r="S450" s="118"/>
      <c r="T450" s="118"/>
      <c r="U450" s="118"/>
      <c r="V450" s="118"/>
      <c r="W450" s="118"/>
      <c r="X450" s="228" t="s">
        <v>1027</v>
      </c>
    </row>
    <row r="451" spans="1:24" s="44" customFormat="1" x14ac:dyDescent="0.5">
      <c r="A451" s="213" t="s">
        <v>954</v>
      </c>
      <c r="B451" s="33" t="s">
        <v>13</v>
      </c>
      <c r="C451" s="32">
        <v>10711</v>
      </c>
      <c r="D451" s="32">
        <v>63</v>
      </c>
      <c r="E451" s="32">
        <v>8667</v>
      </c>
      <c r="F451" s="32">
        <v>5</v>
      </c>
      <c r="G451" s="32" t="s">
        <v>25</v>
      </c>
      <c r="H451" s="32" t="s">
        <v>25</v>
      </c>
      <c r="I451" s="32">
        <v>45</v>
      </c>
      <c r="J451" s="118"/>
      <c r="K451" s="118"/>
      <c r="L451" s="118"/>
      <c r="M451" s="118"/>
      <c r="N451" s="118">
        <f>SUM(I451)</f>
        <v>45</v>
      </c>
      <c r="O451" s="118"/>
      <c r="P451" s="118"/>
      <c r="Q451" s="118"/>
      <c r="R451" s="118"/>
      <c r="S451" s="118"/>
      <c r="T451" s="118"/>
      <c r="U451" s="118"/>
      <c r="V451" s="118"/>
      <c r="W451" s="118"/>
      <c r="X451" s="228" t="s">
        <v>1057</v>
      </c>
    </row>
    <row r="452" spans="1:24" s="44" customFormat="1" x14ac:dyDescent="0.5">
      <c r="A452" s="213" t="s">
        <v>1795</v>
      </c>
      <c r="B452" s="33" t="s">
        <v>13</v>
      </c>
      <c r="C452" s="32">
        <v>42081</v>
      </c>
      <c r="D452" s="32">
        <v>505</v>
      </c>
      <c r="E452" s="32">
        <v>552</v>
      </c>
      <c r="F452" s="32">
        <v>9</v>
      </c>
      <c r="G452" s="32" t="s">
        <v>25</v>
      </c>
      <c r="H452" s="32">
        <v>1</v>
      </c>
      <c r="I452" s="32">
        <v>85</v>
      </c>
      <c r="J452" s="118"/>
      <c r="K452" s="118"/>
      <c r="L452" s="118">
        <f>SUM(H452*100+I452)</f>
        <v>185</v>
      </c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228" t="s">
        <v>1028</v>
      </c>
    </row>
    <row r="453" spans="1:24" s="44" customFormat="1" x14ac:dyDescent="0.5">
      <c r="A453" s="213" t="s">
        <v>1796</v>
      </c>
      <c r="B453" s="33" t="s">
        <v>13</v>
      </c>
      <c r="C453" s="32">
        <v>6060</v>
      </c>
      <c r="D453" s="32">
        <v>33</v>
      </c>
      <c r="E453" s="32">
        <v>6071</v>
      </c>
      <c r="F453" s="32">
        <v>15</v>
      </c>
      <c r="G453" s="32" t="s">
        <v>25</v>
      </c>
      <c r="H453" s="32">
        <v>2</v>
      </c>
      <c r="I453" s="32">
        <v>29</v>
      </c>
      <c r="J453" s="118"/>
      <c r="K453" s="118"/>
      <c r="L453" s="118"/>
      <c r="M453" s="118"/>
      <c r="N453" s="118">
        <f>SUM(H453*100+I453)</f>
        <v>229</v>
      </c>
      <c r="O453" s="118"/>
      <c r="P453" s="118"/>
      <c r="Q453" s="118"/>
      <c r="R453" s="118"/>
      <c r="S453" s="118"/>
      <c r="T453" s="118"/>
      <c r="U453" s="118"/>
      <c r="V453" s="118"/>
      <c r="W453" s="118"/>
      <c r="X453" s="228" t="s">
        <v>737</v>
      </c>
    </row>
    <row r="454" spans="1:24" s="44" customFormat="1" x14ac:dyDescent="0.5">
      <c r="A454" s="213" t="s">
        <v>1797</v>
      </c>
      <c r="B454" s="33" t="s">
        <v>13</v>
      </c>
      <c r="C454" s="32">
        <v>41875</v>
      </c>
      <c r="D454" s="32">
        <v>504</v>
      </c>
      <c r="E454" s="32">
        <v>551</v>
      </c>
      <c r="F454" s="32">
        <v>15</v>
      </c>
      <c r="G454" s="32" t="s">
        <v>25</v>
      </c>
      <c r="H454" s="32">
        <v>2</v>
      </c>
      <c r="I454" s="32">
        <v>29</v>
      </c>
      <c r="J454" s="118"/>
      <c r="K454" s="118"/>
      <c r="L454" s="118"/>
      <c r="M454" s="118"/>
      <c r="N454" s="118">
        <f>SUM(H454*100+I454)</f>
        <v>229</v>
      </c>
      <c r="O454" s="118"/>
      <c r="P454" s="118"/>
      <c r="Q454" s="118"/>
      <c r="R454" s="118"/>
      <c r="S454" s="118"/>
      <c r="T454" s="118"/>
      <c r="U454" s="118"/>
      <c r="V454" s="118"/>
      <c r="W454" s="118"/>
      <c r="X454" s="228" t="s">
        <v>1029</v>
      </c>
    </row>
    <row r="455" spans="1:24" s="44" customFormat="1" x14ac:dyDescent="0.5">
      <c r="A455" s="213" t="s">
        <v>1798</v>
      </c>
      <c r="B455" s="33" t="s">
        <v>13</v>
      </c>
      <c r="C455" s="32">
        <v>42082</v>
      </c>
      <c r="D455" s="32">
        <v>506</v>
      </c>
      <c r="E455" s="32">
        <v>553</v>
      </c>
      <c r="F455" s="32">
        <v>15</v>
      </c>
      <c r="G455" s="32" t="s">
        <v>25</v>
      </c>
      <c r="H455" s="32">
        <v>1</v>
      </c>
      <c r="I455" s="32">
        <v>24</v>
      </c>
      <c r="J455" s="118">
        <f t="shared" ref="J455:J458" si="4">SUM(H455*100+I455)</f>
        <v>124</v>
      </c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228" t="s">
        <v>533</v>
      </c>
    </row>
    <row r="456" spans="1:24" s="44" customFormat="1" x14ac:dyDescent="0.5">
      <c r="A456" s="213" t="s">
        <v>1799</v>
      </c>
      <c r="B456" s="33" t="s">
        <v>13</v>
      </c>
      <c r="C456" s="32">
        <v>9946</v>
      </c>
      <c r="D456" s="32">
        <v>3202</v>
      </c>
      <c r="E456" s="32">
        <v>8334</v>
      </c>
      <c r="F456" s="32">
        <v>9</v>
      </c>
      <c r="G456" s="32" t="s">
        <v>25</v>
      </c>
      <c r="H456" s="32">
        <v>1</v>
      </c>
      <c r="I456" s="32">
        <v>34</v>
      </c>
      <c r="J456" s="118">
        <f t="shared" si="4"/>
        <v>134</v>
      </c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228" t="s">
        <v>533</v>
      </c>
    </row>
    <row r="457" spans="1:24" s="44" customFormat="1" x14ac:dyDescent="0.5">
      <c r="A457" s="213" t="s">
        <v>1800</v>
      </c>
      <c r="B457" s="71" t="s">
        <v>13</v>
      </c>
      <c r="C457" s="45">
        <v>42287</v>
      </c>
      <c r="D457" s="45">
        <v>386</v>
      </c>
      <c r="E457" s="45">
        <v>398</v>
      </c>
      <c r="F457" s="45"/>
      <c r="G457" s="45" t="s">
        <v>25</v>
      </c>
      <c r="H457" s="45">
        <v>2</v>
      </c>
      <c r="I457" s="45">
        <v>51</v>
      </c>
      <c r="J457" s="217">
        <f t="shared" si="4"/>
        <v>251</v>
      </c>
      <c r="K457" s="217"/>
      <c r="L457" s="217"/>
      <c r="M457" s="217"/>
      <c r="N457" s="217"/>
      <c r="O457" s="217"/>
      <c r="P457" s="217"/>
      <c r="Q457" s="217"/>
      <c r="R457" s="217"/>
      <c r="S457" s="217"/>
      <c r="T457" s="217"/>
      <c r="U457" s="217"/>
      <c r="V457" s="217"/>
      <c r="W457" s="217"/>
      <c r="X457" s="75" t="s">
        <v>533</v>
      </c>
    </row>
    <row r="458" spans="1:24" s="44" customFormat="1" x14ac:dyDescent="0.5">
      <c r="A458" s="250" t="s">
        <v>1801</v>
      </c>
      <c r="B458" s="71" t="s">
        <v>13</v>
      </c>
      <c r="C458" s="45">
        <v>42289</v>
      </c>
      <c r="D458" s="45">
        <v>380</v>
      </c>
      <c r="E458" s="45">
        <v>402</v>
      </c>
      <c r="F458" s="45"/>
      <c r="G458" s="45" t="s">
        <v>25</v>
      </c>
      <c r="H458" s="45">
        <v>2</v>
      </c>
      <c r="I458" s="45">
        <v>24</v>
      </c>
      <c r="J458" s="217">
        <f t="shared" si="4"/>
        <v>224</v>
      </c>
      <c r="K458" s="217"/>
      <c r="L458" s="217"/>
      <c r="M458" s="217"/>
      <c r="N458" s="217"/>
      <c r="O458" s="217"/>
      <c r="P458" s="217"/>
      <c r="Q458" s="217"/>
      <c r="R458" s="217"/>
      <c r="S458" s="217"/>
      <c r="T458" s="217"/>
      <c r="U458" s="217"/>
      <c r="V458" s="217"/>
      <c r="W458" s="217"/>
      <c r="X458" s="75" t="s">
        <v>533</v>
      </c>
    </row>
    <row r="459" spans="1:24" s="44" customFormat="1" ht="27.75" x14ac:dyDescent="0.65">
      <c r="A459" s="304" t="s">
        <v>1757</v>
      </c>
      <c r="B459" s="304"/>
      <c r="C459" s="304"/>
      <c r="D459" s="304"/>
      <c r="E459" s="304"/>
      <c r="F459" s="304"/>
      <c r="G459" s="304"/>
      <c r="H459" s="304"/>
      <c r="I459" s="304"/>
      <c r="J459" s="304"/>
      <c r="K459" s="304"/>
      <c r="L459" s="304"/>
      <c r="M459" s="304"/>
      <c r="N459" s="304"/>
      <c r="O459" s="304"/>
      <c r="P459" s="304"/>
      <c r="Q459" s="304"/>
      <c r="R459" s="304"/>
      <c r="S459" s="304"/>
      <c r="T459" s="304"/>
      <c r="U459" s="304"/>
      <c r="V459" s="304"/>
      <c r="W459" s="304"/>
      <c r="X459" s="304"/>
    </row>
    <row r="460" spans="1:24" s="44" customFormat="1" ht="27.75" x14ac:dyDescent="0.65">
      <c r="A460" s="305" t="s">
        <v>1102</v>
      </c>
      <c r="B460" s="305"/>
      <c r="C460" s="305"/>
      <c r="D460" s="305"/>
      <c r="E460" s="305"/>
      <c r="F460" s="305"/>
      <c r="G460" s="305"/>
      <c r="H460" s="305"/>
      <c r="I460" s="305"/>
      <c r="J460" s="305"/>
      <c r="K460" s="305"/>
      <c r="L460" s="305"/>
      <c r="M460" s="305"/>
      <c r="N460" s="305"/>
      <c r="O460" s="305"/>
      <c r="P460" s="305"/>
      <c r="Q460" s="305"/>
      <c r="R460" s="305"/>
      <c r="S460" s="305"/>
      <c r="T460" s="305"/>
      <c r="U460" s="305"/>
      <c r="V460" s="305"/>
      <c r="W460" s="305"/>
      <c r="X460" s="305"/>
    </row>
    <row r="461" spans="1:24" s="44" customFormat="1" ht="27.75" x14ac:dyDescent="0.65">
      <c r="A461" s="304" t="s">
        <v>1069</v>
      </c>
      <c r="B461" s="304"/>
      <c r="C461" s="304"/>
      <c r="D461" s="304"/>
      <c r="E461" s="304"/>
      <c r="F461" s="304"/>
      <c r="G461" s="304"/>
      <c r="H461" s="304"/>
      <c r="I461" s="304"/>
      <c r="J461" s="304"/>
      <c r="K461" s="304"/>
      <c r="L461" s="304"/>
      <c r="M461" s="304"/>
      <c r="N461" s="304"/>
      <c r="O461" s="304"/>
      <c r="P461" s="304"/>
      <c r="Q461" s="304"/>
      <c r="R461" s="304"/>
      <c r="S461" s="304"/>
      <c r="T461" s="304"/>
      <c r="U461" s="304"/>
      <c r="V461" s="304"/>
      <c r="W461" s="304"/>
      <c r="X461" s="304"/>
    </row>
    <row r="462" spans="1:24" s="44" customFormat="1" ht="27.75" x14ac:dyDescent="0.65">
      <c r="A462" s="304" t="s">
        <v>1070</v>
      </c>
      <c r="B462" s="304"/>
      <c r="C462" s="304"/>
      <c r="D462" s="304"/>
      <c r="E462" s="304"/>
      <c r="F462" s="304"/>
      <c r="G462" s="304"/>
      <c r="H462" s="304"/>
      <c r="I462" s="304"/>
      <c r="J462" s="304"/>
      <c r="K462" s="304"/>
      <c r="L462" s="304"/>
      <c r="M462" s="304"/>
      <c r="N462" s="304"/>
      <c r="O462" s="304"/>
      <c r="P462" s="304"/>
      <c r="Q462" s="304"/>
      <c r="R462" s="304"/>
      <c r="S462" s="304"/>
      <c r="T462" s="304"/>
      <c r="U462" s="304"/>
      <c r="V462" s="304"/>
      <c r="W462" s="304"/>
      <c r="X462" s="304"/>
    </row>
    <row r="463" spans="1:24" s="44" customFormat="1" x14ac:dyDescent="0.5">
      <c r="A463" s="271" t="s">
        <v>1089</v>
      </c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3"/>
      <c r="O463" s="271" t="s">
        <v>1101</v>
      </c>
      <c r="P463" s="272"/>
      <c r="Q463" s="272"/>
      <c r="R463" s="272"/>
      <c r="S463" s="272"/>
      <c r="T463" s="272"/>
      <c r="U463" s="272"/>
      <c r="V463" s="272"/>
      <c r="W463" s="272"/>
      <c r="X463" s="273"/>
    </row>
    <row r="464" spans="1:24" s="44" customFormat="1" x14ac:dyDescent="0.5">
      <c r="A464" s="306" t="s">
        <v>1071</v>
      </c>
      <c r="B464" s="92"/>
      <c r="C464" s="96"/>
      <c r="D464" s="277" t="s">
        <v>0</v>
      </c>
      <c r="E464" s="289" t="s">
        <v>1</v>
      </c>
      <c r="F464" s="86"/>
      <c r="G464" s="291" t="s">
        <v>18</v>
      </c>
      <c r="H464" s="292"/>
      <c r="I464" s="293"/>
      <c r="J464" s="265" t="s">
        <v>1088</v>
      </c>
      <c r="K464" s="266"/>
      <c r="L464" s="266"/>
      <c r="M464" s="266"/>
      <c r="N464" s="267"/>
      <c r="O464" s="268" t="s">
        <v>1071</v>
      </c>
      <c r="P464" s="92"/>
      <c r="Q464" s="92"/>
      <c r="R464" s="104"/>
      <c r="S464" s="308" t="s">
        <v>1088</v>
      </c>
      <c r="T464" s="309"/>
      <c r="U464" s="309"/>
      <c r="V464" s="309"/>
      <c r="W464" s="310"/>
      <c r="X464" s="261" t="s">
        <v>1100</v>
      </c>
    </row>
    <row r="465" spans="1:25" s="44" customFormat="1" x14ac:dyDescent="0.5">
      <c r="A465" s="307"/>
      <c r="B465" s="93" t="s">
        <v>1072</v>
      </c>
      <c r="C465" s="97" t="s">
        <v>1073</v>
      </c>
      <c r="D465" s="278"/>
      <c r="E465" s="290"/>
      <c r="F465" s="87" t="s">
        <v>1075</v>
      </c>
      <c r="G465" s="285" t="s">
        <v>19</v>
      </c>
      <c r="H465" s="277" t="s">
        <v>20</v>
      </c>
      <c r="I465" s="277" t="s">
        <v>21</v>
      </c>
      <c r="J465" s="83"/>
      <c r="K465" s="261" t="s">
        <v>1079</v>
      </c>
      <c r="L465" s="261" t="s">
        <v>1080</v>
      </c>
      <c r="M465" s="89"/>
      <c r="N465" s="83" t="s">
        <v>1086</v>
      </c>
      <c r="O465" s="269"/>
      <c r="P465" s="93"/>
      <c r="Q465" s="93" t="s">
        <v>1072</v>
      </c>
      <c r="R465" s="26" t="s">
        <v>1094</v>
      </c>
      <c r="S465" s="83"/>
      <c r="T465" s="281" t="s">
        <v>1079</v>
      </c>
      <c r="U465" s="261" t="s">
        <v>1080</v>
      </c>
      <c r="V465" s="89"/>
      <c r="W465" s="83" t="s">
        <v>1097</v>
      </c>
      <c r="X465" s="262"/>
    </row>
    <row r="466" spans="1:25" s="44" customFormat="1" x14ac:dyDescent="0.5">
      <c r="A466" s="307"/>
      <c r="B466" s="93" t="s">
        <v>22</v>
      </c>
      <c r="C466" s="97" t="s">
        <v>1074</v>
      </c>
      <c r="D466" s="278"/>
      <c r="E466" s="290"/>
      <c r="F466" s="24" t="s">
        <v>1076</v>
      </c>
      <c r="G466" s="287"/>
      <c r="H466" s="278"/>
      <c r="I466" s="278"/>
      <c r="J466" s="84" t="s">
        <v>1078</v>
      </c>
      <c r="K466" s="262"/>
      <c r="L466" s="262"/>
      <c r="M466" s="89" t="s">
        <v>1081</v>
      </c>
      <c r="N466" s="84" t="s">
        <v>1085</v>
      </c>
      <c r="O466" s="269"/>
      <c r="P466" s="93" t="s">
        <v>1090</v>
      </c>
      <c r="Q466" s="93" t="s">
        <v>1091</v>
      </c>
      <c r="R466" s="26" t="s">
        <v>1095</v>
      </c>
      <c r="S466" s="84" t="s">
        <v>1078</v>
      </c>
      <c r="T466" s="284"/>
      <c r="U466" s="262"/>
      <c r="V466" s="89" t="s">
        <v>1081</v>
      </c>
      <c r="W466" s="84" t="s">
        <v>1098</v>
      </c>
      <c r="X466" s="262"/>
    </row>
    <row r="467" spans="1:25" s="44" customFormat="1" x14ac:dyDescent="0.5">
      <c r="A467" s="307"/>
      <c r="B467" s="93"/>
      <c r="C467" s="97" t="s">
        <v>861</v>
      </c>
      <c r="D467" s="278"/>
      <c r="E467" s="290"/>
      <c r="F467" s="87" t="s">
        <v>1077</v>
      </c>
      <c r="G467" s="287"/>
      <c r="H467" s="278"/>
      <c r="I467" s="278"/>
      <c r="J467" s="84" t="s">
        <v>1082</v>
      </c>
      <c r="K467" s="262"/>
      <c r="L467" s="262"/>
      <c r="M467" s="89" t="s">
        <v>1084</v>
      </c>
      <c r="N467" s="84" t="s">
        <v>1087</v>
      </c>
      <c r="O467" s="269"/>
      <c r="P467" s="93"/>
      <c r="Q467" s="93" t="s">
        <v>1092</v>
      </c>
      <c r="R467" s="26" t="s">
        <v>1096</v>
      </c>
      <c r="S467" s="84" t="s">
        <v>1082</v>
      </c>
      <c r="T467" s="284"/>
      <c r="U467" s="262"/>
      <c r="V467" s="89" t="s">
        <v>1084</v>
      </c>
      <c r="W467" s="84" t="s">
        <v>1091</v>
      </c>
      <c r="X467" s="262"/>
    </row>
    <row r="468" spans="1:25" s="44" customFormat="1" ht="0.75" customHeight="1" x14ac:dyDescent="0.5">
      <c r="A468" s="28"/>
      <c r="B468" s="94"/>
      <c r="C468" s="22"/>
      <c r="D468" s="29"/>
      <c r="E468" s="22"/>
      <c r="F468" s="29"/>
      <c r="G468" s="103"/>
      <c r="H468" s="29"/>
      <c r="I468" s="29"/>
      <c r="J468" s="85" t="s">
        <v>1083</v>
      </c>
      <c r="K468" s="263"/>
      <c r="L468" s="263"/>
      <c r="M468" s="30" t="s">
        <v>1085</v>
      </c>
      <c r="N468" s="85" t="s">
        <v>1072</v>
      </c>
      <c r="O468" s="270"/>
      <c r="P468" s="94"/>
      <c r="Q468" s="94" t="s">
        <v>1093</v>
      </c>
      <c r="R468" s="65"/>
      <c r="S468" s="85" t="s">
        <v>1083</v>
      </c>
      <c r="T468" s="296"/>
      <c r="U468" s="263"/>
      <c r="V468" s="30" t="s">
        <v>1085</v>
      </c>
      <c r="W468" s="85" t="s">
        <v>1099</v>
      </c>
      <c r="X468" s="263"/>
    </row>
    <row r="469" spans="1:25" s="63" customFormat="1" x14ac:dyDescent="0.5">
      <c r="A469" s="213" t="s">
        <v>1802</v>
      </c>
      <c r="B469" s="33" t="s">
        <v>13</v>
      </c>
      <c r="C469" s="32">
        <v>46084</v>
      </c>
      <c r="D469" s="32">
        <v>508</v>
      </c>
      <c r="E469" s="32">
        <v>555</v>
      </c>
      <c r="F469" s="32">
        <v>9</v>
      </c>
      <c r="G469" s="32" t="s">
        <v>25</v>
      </c>
      <c r="H469" s="32">
        <v>2</v>
      </c>
      <c r="I469" s="32">
        <v>32</v>
      </c>
      <c r="J469" s="118">
        <f t="shared" ref="J469:J470" si="5">SUM(H469*100+I469)</f>
        <v>232</v>
      </c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42" t="s">
        <v>533</v>
      </c>
      <c r="Y469" s="44"/>
    </row>
    <row r="470" spans="1:25" s="44" customFormat="1" x14ac:dyDescent="0.5">
      <c r="A470" s="213" t="s">
        <v>1803</v>
      </c>
      <c r="B470" s="33" t="s">
        <v>13</v>
      </c>
      <c r="C470" s="32">
        <v>42083</v>
      </c>
      <c r="D470" s="32">
        <v>507</v>
      </c>
      <c r="E470" s="32">
        <v>554</v>
      </c>
      <c r="F470" s="32">
        <v>15</v>
      </c>
      <c r="G470" s="32" t="s">
        <v>25</v>
      </c>
      <c r="H470" s="32">
        <v>1</v>
      </c>
      <c r="I470" s="32">
        <v>38</v>
      </c>
      <c r="J470" s="118">
        <f t="shared" si="5"/>
        <v>138</v>
      </c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42" t="s">
        <v>533</v>
      </c>
    </row>
    <row r="471" spans="1:25" s="44" customFormat="1" x14ac:dyDescent="0.5">
      <c r="A471" s="213" t="s">
        <v>1804</v>
      </c>
      <c r="B471" s="33" t="s">
        <v>13</v>
      </c>
      <c r="C471" s="32">
        <v>337</v>
      </c>
      <c r="D471" s="32">
        <v>1</v>
      </c>
      <c r="E471" s="32">
        <v>4182</v>
      </c>
      <c r="F471" s="32">
        <v>15</v>
      </c>
      <c r="G471" s="32" t="s">
        <v>25</v>
      </c>
      <c r="H471" s="32">
        <v>2</v>
      </c>
      <c r="I471" s="32">
        <v>90</v>
      </c>
      <c r="J471" s="118"/>
      <c r="K471" s="118"/>
      <c r="L471" s="118"/>
      <c r="M471" s="118"/>
      <c r="N471" s="118">
        <f>SUM(H471*100+I471)</f>
        <v>290</v>
      </c>
      <c r="O471" s="118"/>
      <c r="P471" s="118"/>
      <c r="Q471" s="118"/>
      <c r="R471" s="118"/>
      <c r="S471" s="118"/>
      <c r="T471" s="118"/>
      <c r="U471" s="118"/>
      <c r="V471" s="118"/>
      <c r="W471" s="118"/>
      <c r="X471" s="42" t="s">
        <v>1030</v>
      </c>
    </row>
    <row r="472" spans="1:25" s="44" customFormat="1" x14ac:dyDescent="0.5">
      <c r="A472" s="213" t="s">
        <v>1805</v>
      </c>
      <c r="B472" s="33" t="s">
        <v>13</v>
      </c>
      <c r="C472" s="32">
        <v>338</v>
      </c>
      <c r="D472" s="32">
        <v>2</v>
      </c>
      <c r="E472" s="32">
        <v>4183</v>
      </c>
      <c r="F472" s="32">
        <v>15</v>
      </c>
      <c r="G472" s="32" t="s">
        <v>25</v>
      </c>
      <c r="H472" s="32">
        <v>2</v>
      </c>
      <c r="I472" s="32">
        <v>24.9</v>
      </c>
      <c r="J472" s="118"/>
      <c r="K472" s="118"/>
      <c r="L472" s="118"/>
      <c r="M472" s="118"/>
      <c r="N472" s="118">
        <f>SUM(H472*100+I472)</f>
        <v>224.9</v>
      </c>
      <c r="O472" s="118"/>
      <c r="P472" s="118"/>
      <c r="Q472" s="118"/>
      <c r="R472" s="118"/>
      <c r="S472" s="118"/>
      <c r="T472" s="118"/>
      <c r="U472" s="118"/>
      <c r="V472" s="118"/>
      <c r="W472" s="118"/>
      <c r="X472" s="42" t="s">
        <v>1031</v>
      </c>
    </row>
    <row r="473" spans="1:25" s="44" customFormat="1" x14ac:dyDescent="0.5">
      <c r="A473" s="213" t="s">
        <v>1806</v>
      </c>
      <c r="B473" s="33" t="s">
        <v>13</v>
      </c>
      <c r="C473" s="32">
        <v>42174</v>
      </c>
      <c r="D473" s="32">
        <v>383</v>
      </c>
      <c r="E473" s="32">
        <v>395</v>
      </c>
      <c r="F473" s="32">
        <v>15</v>
      </c>
      <c r="G473" s="32">
        <v>2</v>
      </c>
      <c r="H473" s="32">
        <v>1</v>
      </c>
      <c r="I473" s="32">
        <v>50</v>
      </c>
      <c r="J473" s="118">
        <f>SUM(G473*400+H473*100+I473)</f>
        <v>950</v>
      </c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42" t="s">
        <v>161</v>
      </c>
    </row>
    <row r="474" spans="1:25" s="44" customFormat="1" x14ac:dyDescent="0.5">
      <c r="A474" s="213" t="s">
        <v>1807</v>
      </c>
      <c r="B474" s="33" t="s">
        <v>13</v>
      </c>
      <c r="C474" s="32">
        <v>82085</v>
      </c>
      <c r="D474" s="32">
        <v>509</v>
      </c>
      <c r="E474" s="32">
        <v>556</v>
      </c>
      <c r="F474" s="32"/>
      <c r="G474" s="32" t="s">
        <v>25</v>
      </c>
      <c r="H474" s="32">
        <v>1</v>
      </c>
      <c r="I474" s="32">
        <v>89</v>
      </c>
      <c r="J474" s="118">
        <f>SUM(H474*100+I474)</f>
        <v>189</v>
      </c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42" t="s">
        <v>533</v>
      </c>
    </row>
    <row r="475" spans="1:25" s="44" customFormat="1" x14ac:dyDescent="0.5">
      <c r="A475" s="213" t="s">
        <v>1808</v>
      </c>
      <c r="B475" s="33" t="s">
        <v>13</v>
      </c>
      <c r="C475" s="32">
        <v>10551</v>
      </c>
      <c r="D475" s="32">
        <v>62</v>
      </c>
      <c r="E475" s="32">
        <v>8578</v>
      </c>
      <c r="F475" s="32">
        <v>15</v>
      </c>
      <c r="G475" s="32" t="s">
        <v>25</v>
      </c>
      <c r="H475" s="32">
        <v>2</v>
      </c>
      <c r="I475" s="32">
        <v>9.6999999999999993</v>
      </c>
      <c r="J475" s="118">
        <f>SUM(H475*100+I475)</f>
        <v>209.7</v>
      </c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42" t="s">
        <v>161</v>
      </c>
    </row>
    <row r="476" spans="1:25" s="44" customFormat="1" x14ac:dyDescent="0.5">
      <c r="A476" s="213" t="s">
        <v>1809</v>
      </c>
      <c r="B476" s="33" t="s">
        <v>13</v>
      </c>
      <c r="C476" s="32">
        <v>42122</v>
      </c>
      <c r="D476" s="32">
        <v>510</v>
      </c>
      <c r="E476" s="32">
        <v>557</v>
      </c>
      <c r="F476" s="32">
        <v>15</v>
      </c>
      <c r="G476" s="32" t="s">
        <v>25</v>
      </c>
      <c r="H476" s="32">
        <v>1</v>
      </c>
      <c r="I476" s="32">
        <v>88</v>
      </c>
      <c r="J476" s="118">
        <f>SUM(H476*100+I476)</f>
        <v>188</v>
      </c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42" t="s">
        <v>533</v>
      </c>
    </row>
    <row r="477" spans="1:25" s="44" customFormat="1" x14ac:dyDescent="0.5">
      <c r="A477" s="213" t="s">
        <v>1810</v>
      </c>
      <c r="B477" s="33" t="s">
        <v>13</v>
      </c>
      <c r="C477" s="32">
        <v>41874</v>
      </c>
      <c r="D477" s="32">
        <v>511</v>
      </c>
      <c r="E477" s="32">
        <v>558</v>
      </c>
      <c r="F477" s="32">
        <v>15</v>
      </c>
      <c r="G477" s="32" t="s">
        <v>25</v>
      </c>
      <c r="H477" s="32">
        <v>2</v>
      </c>
      <c r="I477" s="32">
        <v>86</v>
      </c>
      <c r="J477" s="118"/>
      <c r="K477" s="118">
        <f>SUM(H477*100+I477)</f>
        <v>286</v>
      </c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42" t="s">
        <v>32</v>
      </c>
    </row>
    <row r="478" spans="1:25" s="44" customFormat="1" x14ac:dyDescent="0.5">
      <c r="A478" s="213" t="s">
        <v>1811</v>
      </c>
      <c r="B478" s="33" t="s">
        <v>13</v>
      </c>
      <c r="C478" s="32">
        <v>42123</v>
      </c>
      <c r="D478" s="32">
        <v>545</v>
      </c>
      <c r="E478" s="32">
        <v>512</v>
      </c>
      <c r="F478" s="32">
        <v>15</v>
      </c>
      <c r="G478" s="32" t="s">
        <v>25</v>
      </c>
      <c r="H478" s="32">
        <v>2</v>
      </c>
      <c r="I478" s="32">
        <v>16</v>
      </c>
      <c r="J478" s="118"/>
      <c r="K478" s="118"/>
      <c r="L478" s="118"/>
      <c r="M478" s="118"/>
      <c r="N478" s="118">
        <f>SUM(H478*100+I478)</f>
        <v>216</v>
      </c>
      <c r="O478" s="118"/>
      <c r="P478" s="118"/>
      <c r="Q478" s="118"/>
      <c r="R478" s="118"/>
      <c r="S478" s="118"/>
      <c r="T478" s="118"/>
      <c r="U478" s="118"/>
      <c r="V478" s="118"/>
      <c r="W478" s="118"/>
      <c r="X478" s="42" t="s">
        <v>1032</v>
      </c>
    </row>
    <row r="479" spans="1:25" s="44" customFormat="1" x14ac:dyDescent="0.5">
      <c r="A479" s="213" t="s">
        <v>1812</v>
      </c>
      <c r="B479" s="33" t="s">
        <v>13</v>
      </c>
      <c r="C479" s="32">
        <v>41971</v>
      </c>
      <c r="D479" s="32">
        <v>544</v>
      </c>
      <c r="E479" s="32">
        <v>511</v>
      </c>
      <c r="F479" s="32"/>
      <c r="G479" s="32" t="s">
        <v>25</v>
      </c>
      <c r="H479" s="32">
        <v>2</v>
      </c>
      <c r="I479" s="32">
        <v>23</v>
      </c>
      <c r="J479" s="118"/>
      <c r="K479" s="118"/>
      <c r="L479" s="118"/>
      <c r="M479" s="118"/>
      <c r="N479" s="118">
        <f>SUM(H479*100+I479)</f>
        <v>223</v>
      </c>
      <c r="O479" s="118"/>
      <c r="P479" s="118"/>
      <c r="Q479" s="118"/>
      <c r="R479" s="118"/>
      <c r="S479" s="118"/>
      <c r="T479" s="118"/>
      <c r="U479" s="118"/>
      <c r="V479" s="118"/>
      <c r="W479" s="118"/>
      <c r="X479" s="42" t="s">
        <v>1033</v>
      </c>
    </row>
    <row r="480" spans="1:25" s="44" customFormat="1" x14ac:dyDescent="0.5">
      <c r="A480" s="213" t="s">
        <v>1813</v>
      </c>
      <c r="B480" s="33" t="s">
        <v>13</v>
      </c>
      <c r="C480" s="32">
        <v>42219</v>
      </c>
      <c r="D480" s="32">
        <v>395</v>
      </c>
      <c r="E480" s="32">
        <v>407</v>
      </c>
      <c r="F480" s="32">
        <v>15</v>
      </c>
      <c r="G480" s="32" t="s">
        <v>25</v>
      </c>
      <c r="H480" s="32">
        <v>3</v>
      </c>
      <c r="I480" s="32">
        <v>44</v>
      </c>
      <c r="J480" s="118"/>
      <c r="K480" s="118"/>
      <c r="L480" s="118"/>
      <c r="M480" s="118"/>
      <c r="N480" s="118">
        <f>SUM(H480*100+I480)</f>
        <v>344</v>
      </c>
      <c r="O480" s="118"/>
      <c r="P480" s="118"/>
      <c r="Q480" s="118"/>
      <c r="R480" s="118"/>
      <c r="S480" s="118"/>
      <c r="T480" s="118"/>
      <c r="U480" s="118"/>
      <c r="V480" s="118"/>
      <c r="W480" s="118"/>
      <c r="X480" s="42" t="s">
        <v>203</v>
      </c>
    </row>
    <row r="481" spans="1:24" s="44" customFormat="1" x14ac:dyDescent="0.5">
      <c r="A481" s="213" t="s">
        <v>1814</v>
      </c>
      <c r="B481" s="33" t="s">
        <v>13</v>
      </c>
      <c r="C481" s="32">
        <v>42293</v>
      </c>
      <c r="D481" s="32">
        <v>394</v>
      </c>
      <c r="E481" s="32">
        <v>406</v>
      </c>
      <c r="F481" s="32">
        <v>15</v>
      </c>
      <c r="G481" s="32" t="s">
        <v>25</v>
      </c>
      <c r="H481" s="32">
        <v>1</v>
      </c>
      <c r="I481" s="32" t="s">
        <v>25</v>
      </c>
      <c r="J481" s="118">
        <f>SUM(H481*100)</f>
        <v>100</v>
      </c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42" t="s">
        <v>541</v>
      </c>
    </row>
    <row r="482" spans="1:24" s="44" customFormat="1" x14ac:dyDescent="0.5">
      <c r="A482" s="213" t="s">
        <v>1815</v>
      </c>
      <c r="B482" s="33" t="s">
        <v>13</v>
      </c>
      <c r="C482" s="32">
        <v>42291</v>
      </c>
      <c r="D482" s="32">
        <v>392</v>
      </c>
      <c r="E482" s="32">
        <v>404</v>
      </c>
      <c r="F482" s="32">
        <v>9</v>
      </c>
      <c r="G482" s="32" t="s">
        <v>25</v>
      </c>
      <c r="H482" s="32">
        <v>2</v>
      </c>
      <c r="I482" s="32">
        <v>19</v>
      </c>
      <c r="J482" s="118">
        <f>SUM(H482*100+I482)</f>
        <v>219</v>
      </c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42" t="s">
        <v>533</v>
      </c>
    </row>
    <row r="483" spans="1:24" s="44" customFormat="1" x14ac:dyDescent="0.5">
      <c r="A483" s="213" t="s">
        <v>1816</v>
      </c>
      <c r="B483" s="33" t="s">
        <v>13</v>
      </c>
      <c r="C483" s="32">
        <v>42292</v>
      </c>
      <c r="D483" s="32">
        <v>395</v>
      </c>
      <c r="E483" s="32">
        <v>405</v>
      </c>
      <c r="F483" s="32">
        <v>9</v>
      </c>
      <c r="G483" s="32" t="s">
        <v>25</v>
      </c>
      <c r="H483" s="32">
        <v>1</v>
      </c>
      <c r="I483" s="32">
        <v>78</v>
      </c>
      <c r="J483" s="118">
        <f>SUM(H483*100+I483)</f>
        <v>178</v>
      </c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42" t="s">
        <v>533</v>
      </c>
    </row>
    <row r="484" spans="1:24" s="44" customFormat="1" x14ac:dyDescent="0.5">
      <c r="A484" s="213" t="s">
        <v>1817</v>
      </c>
      <c r="B484" s="33" t="s">
        <v>13</v>
      </c>
      <c r="C484" s="32">
        <v>42290</v>
      </c>
      <c r="D484" s="32">
        <v>391</v>
      </c>
      <c r="E484" s="32">
        <v>403</v>
      </c>
      <c r="F484" s="32">
        <v>9</v>
      </c>
      <c r="G484" s="32" t="s">
        <v>25</v>
      </c>
      <c r="H484" s="32">
        <v>2</v>
      </c>
      <c r="I484" s="32">
        <v>42</v>
      </c>
      <c r="J484" s="118">
        <f>SUM(H484*100+I484)</f>
        <v>242</v>
      </c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42" t="s">
        <v>533</v>
      </c>
    </row>
    <row r="485" spans="1:24" s="44" customFormat="1" x14ac:dyDescent="0.5">
      <c r="A485" s="213" t="s">
        <v>1818</v>
      </c>
      <c r="B485" s="33" t="s">
        <v>13</v>
      </c>
      <c r="C485" s="32">
        <v>65732</v>
      </c>
      <c r="D485" s="32">
        <v>1158</v>
      </c>
      <c r="E485" s="32">
        <v>3699</v>
      </c>
      <c r="F485" s="32">
        <v>15</v>
      </c>
      <c r="G485" s="32" t="s">
        <v>25</v>
      </c>
      <c r="H485" s="32">
        <v>2</v>
      </c>
      <c r="I485" s="32">
        <v>38.1</v>
      </c>
      <c r="J485" s="118"/>
      <c r="K485" s="118"/>
      <c r="L485" s="118"/>
      <c r="M485" s="118"/>
      <c r="N485" s="118">
        <f>SUM(H485*100+I485)</f>
        <v>238.1</v>
      </c>
      <c r="O485" s="118"/>
      <c r="P485" s="118"/>
      <c r="Q485" s="118"/>
      <c r="R485" s="118"/>
      <c r="S485" s="118"/>
      <c r="T485" s="118"/>
      <c r="U485" s="118"/>
      <c r="V485" s="118"/>
      <c r="W485" s="118"/>
      <c r="X485" s="42" t="s">
        <v>193</v>
      </c>
    </row>
    <row r="486" spans="1:24" s="44" customFormat="1" x14ac:dyDescent="0.5">
      <c r="A486" s="213" t="s">
        <v>1819</v>
      </c>
      <c r="B486" s="33" t="s">
        <v>13</v>
      </c>
      <c r="C486" s="32">
        <v>238</v>
      </c>
      <c r="D486" s="32">
        <v>1</v>
      </c>
      <c r="E486" s="32">
        <v>4153</v>
      </c>
      <c r="F486" s="32">
        <v>9</v>
      </c>
      <c r="G486" s="32" t="s">
        <v>25</v>
      </c>
      <c r="H486" s="32" t="s">
        <v>25</v>
      </c>
      <c r="I486" s="32">
        <v>11.9</v>
      </c>
      <c r="J486" s="118"/>
      <c r="K486" s="118"/>
      <c r="L486" s="118">
        <f>SUM(I486)</f>
        <v>11.9</v>
      </c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42" t="s">
        <v>539</v>
      </c>
    </row>
    <row r="487" spans="1:24" s="44" customFormat="1" x14ac:dyDescent="0.5">
      <c r="A487" s="213" t="s">
        <v>1820</v>
      </c>
      <c r="B487" s="33" t="s">
        <v>13</v>
      </c>
      <c r="C487" s="32">
        <v>41970</v>
      </c>
      <c r="D487" s="32">
        <v>546</v>
      </c>
      <c r="E487" s="32">
        <v>513</v>
      </c>
      <c r="F487" s="32">
        <v>15</v>
      </c>
      <c r="G487" s="32" t="s">
        <v>25</v>
      </c>
      <c r="H487" s="32">
        <v>1</v>
      </c>
      <c r="I487" s="32">
        <v>91</v>
      </c>
      <c r="J487" s="118"/>
      <c r="K487" s="118">
        <f>SUM(H487*100+I487)</f>
        <v>191</v>
      </c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42" t="s">
        <v>32</v>
      </c>
    </row>
    <row r="488" spans="1:24" s="44" customFormat="1" x14ac:dyDescent="0.5">
      <c r="A488" s="213" t="s">
        <v>1821</v>
      </c>
      <c r="B488" s="33" t="s">
        <v>13</v>
      </c>
      <c r="C488" s="32">
        <v>65733</v>
      </c>
      <c r="D488" s="32">
        <v>1199</v>
      </c>
      <c r="E488" s="32">
        <v>3700</v>
      </c>
      <c r="F488" s="32">
        <v>15</v>
      </c>
      <c r="G488" s="32" t="s">
        <v>25</v>
      </c>
      <c r="H488" s="32" t="s">
        <v>25</v>
      </c>
      <c r="I488" s="32">
        <v>62.6</v>
      </c>
      <c r="J488" s="118"/>
      <c r="K488" s="118">
        <f>SUM(I488)</f>
        <v>62.6</v>
      </c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42" t="s">
        <v>32</v>
      </c>
    </row>
    <row r="489" spans="1:24" s="44" customFormat="1" x14ac:dyDescent="0.5">
      <c r="A489" s="213" t="s">
        <v>1822</v>
      </c>
      <c r="B489" s="33" t="s">
        <v>13</v>
      </c>
      <c r="C489" s="32">
        <v>42298</v>
      </c>
      <c r="D489" s="32">
        <v>396</v>
      </c>
      <c r="E489" s="32">
        <v>100</v>
      </c>
      <c r="F489" s="32">
        <v>15</v>
      </c>
      <c r="G489" s="32" t="s">
        <v>25</v>
      </c>
      <c r="H489" s="32">
        <v>2</v>
      </c>
      <c r="I489" s="32">
        <v>89</v>
      </c>
      <c r="J489" s="118">
        <f>SUM(H489*100+I489)</f>
        <v>289</v>
      </c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42" t="s">
        <v>541</v>
      </c>
    </row>
    <row r="490" spans="1:24" s="44" customFormat="1" x14ac:dyDescent="0.5">
      <c r="A490" s="213" t="s">
        <v>1823</v>
      </c>
      <c r="B490" s="33" t="s">
        <v>13</v>
      </c>
      <c r="C490" s="32">
        <v>42295</v>
      </c>
      <c r="D490" s="32">
        <v>387</v>
      </c>
      <c r="E490" s="32">
        <v>408</v>
      </c>
      <c r="F490" s="32">
        <v>15</v>
      </c>
      <c r="G490" s="32" t="s">
        <v>25</v>
      </c>
      <c r="H490" s="32">
        <v>1</v>
      </c>
      <c r="I490" s="32">
        <v>44</v>
      </c>
      <c r="J490" s="118"/>
      <c r="K490" s="118"/>
      <c r="L490" s="118"/>
      <c r="M490" s="118">
        <f>SUM(H490*100+I490)</f>
        <v>144</v>
      </c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42" t="s">
        <v>538</v>
      </c>
    </row>
    <row r="491" spans="1:24" s="44" customFormat="1" x14ac:dyDescent="0.5">
      <c r="A491" s="213" t="s">
        <v>1824</v>
      </c>
      <c r="B491" s="33" t="s">
        <v>13</v>
      </c>
      <c r="C491" s="32">
        <v>42296</v>
      </c>
      <c r="D491" s="32">
        <v>398</v>
      </c>
      <c r="E491" s="32">
        <v>409</v>
      </c>
      <c r="F491" s="32">
        <v>15</v>
      </c>
      <c r="G491" s="32" t="s">
        <v>25</v>
      </c>
      <c r="H491" s="32">
        <v>1</v>
      </c>
      <c r="I491" s="32">
        <v>45</v>
      </c>
      <c r="J491" s="118"/>
      <c r="K491" s="118"/>
      <c r="L491" s="118"/>
      <c r="M491" s="118">
        <f>SUM(H491*100+I491)</f>
        <v>145</v>
      </c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42" t="s">
        <v>538</v>
      </c>
    </row>
    <row r="492" spans="1:24" s="44" customFormat="1" x14ac:dyDescent="0.5">
      <c r="A492" s="213" t="s">
        <v>1825</v>
      </c>
      <c r="B492" s="33" t="s">
        <v>13</v>
      </c>
      <c r="C492" s="32">
        <v>4707</v>
      </c>
      <c r="D492" s="32">
        <v>10</v>
      </c>
      <c r="E492" s="32">
        <v>5441</v>
      </c>
      <c r="F492" s="32">
        <v>15</v>
      </c>
      <c r="G492" s="32" t="s">
        <v>25</v>
      </c>
      <c r="H492" s="32">
        <v>2</v>
      </c>
      <c r="I492" s="32">
        <v>47</v>
      </c>
      <c r="J492" s="118"/>
      <c r="K492" s="118">
        <f>SUM(H492*100+I492)</f>
        <v>247</v>
      </c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42" t="s">
        <v>32</v>
      </c>
    </row>
    <row r="493" spans="1:24" s="44" customFormat="1" x14ac:dyDescent="0.5">
      <c r="A493" s="213" t="s">
        <v>1826</v>
      </c>
      <c r="B493" s="33" t="s">
        <v>13</v>
      </c>
      <c r="C493" s="32">
        <v>42170</v>
      </c>
      <c r="D493" s="32">
        <v>547</v>
      </c>
      <c r="E493" s="32">
        <v>514</v>
      </c>
      <c r="F493" s="32"/>
      <c r="G493" s="32" t="s">
        <v>25</v>
      </c>
      <c r="H493" s="32">
        <v>1</v>
      </c>
      <c r="I493" s="32">
        <v>85</v>
      </c>
      <c r="J493" s="118"/>
      <c r="K493" s="118">
        <f>SUM(H493*100+I493)</f>
        <v>185</v>
      </c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42" t="s">
        <v>122</v>
      </c>
    </row>
    <row r="494" spans="1:24" s="44" customFormat="1" x14ac:dyDescent="0.5">
      <c r="A494" s="213" t="s">
        <v>1827</v>
      </c>
      <c r="B494" s="71" t="s">
        <v>13</v>
      </c>
      <c r="C494" s="45">
        <v>3557</v>
      </c>
      <c r="D494" s="45">
        <v>15</v>
      </c>
      <c r="E494" s="45">
        <v>4834</v>
      </c>
      <c r="F494" s="45">
        <v>15</v>
      </c>
      <c r="G494" s="45" t="s">
        <v>25</v>
      </c>
      <c r="H494" s="45">
        <v>2</v>
      </c>
      <c r="I494" s="45">
        <v>62.6</v>
      </c>
      <c r="J494" s="217"/>
      <c r="K494" s="217">
        <f>SUM(H494*100+I494)</f>
        <v>262.60000000000002</v>
      </c>
      <c r="L494" s="217"/>
      <c r="M494" s="217"/>
      <c r="N494" s="217"/>
      <c r="O494" s="217"/>
      <c r="P494" s="217"/>
      <c r="Q494" s="217"/>
      <c r="R494" s="217"/>
      <c r="S494" s="217"/>
      <c r="T494" s="217"/>
      <c r="U494" s="217"/>
      <c r="V494" s="217"/>
      <c r="W494" s="217"/>
      <c r="X494" s="75" t="s">
        <v>32</v>
      </c>
    </row>
    <row r="495" spans="1:24" s="44" customFormat="1" ht="27.75" x14ac:dyDescent="0.65">
      <c r="A495" s="304" t="s">
        <v>1758</v>
      </c>
      <c r="B495" s="304"/>
      <c r="C495" s="304"/>
      <c r="D495" s="304"/>
      <c r="E495" s="304"/>
      <c r="F495" s="304"/>
      <c r="G495" s="304"/>
      <c r="H495" s="304"/>
      <c r="I495" s="304"/>
      <c r="J495" s="304"/>
      <c r="K495" s="304"/>
      <c r="L495" s="304"/>
      <c r="M495" s="304"/>
      <c r="N495" s="304"/>
      <c r="O495" s="304"/>
      <c r="P495" s="304"/>
      <c r="Q495" s="304"/>
      <c r="R495" s="304"/>
      <c r="S495" s="304"/>
      <c r="T495" s="304"/>
      <c r="U495" s="304"/>
      <c r="V495" s="304"/>
      <c r="W495" s="304"/>
      <c r="X495" s="304"/>
    </row>
    <row r="496" spans="1:24" s="44" customFormat="1" ht="27.75" x14ac:dyDescent="0.65">
      <c r="A496" s="305" t="s">
        <v>1102</v>
      </c>
      <c r="B496" s="305"/>
      <c r="C496" s="305"/>
      <c r="D496" s="305"/>
      <c r="E496" s="305"/>
      <c r="F496" s="305"/>
      <c r="G496" s="305"/>
      <c r="H496" s="305"/>
      <c r="I496" s="305"/>
      <c r="J496" s="305"/>
      <c r="K496" s="305"/>
      <c r="L496" s="305"/>
      <c r="M496" s="305"/>
      <c r="N496" s="305"/>
      <c r="O496" s="305"/>
      <c r="P496" s="305"/>
      <c r="Q496" s="305"/>
      <c r="R496" s="305"/>
      <c r="S496" s="305"/>
      <c r="T496" s="305"/>
      <c r="U496" s="305"/>
      <c r="V496" s="305"/>
      <c r="W496" s="305"/>
      <c r="X496" s="305"/>
    </row>
    <row r="497" spans="1:24" s="44" customFormat="1" ht="27.75" x14ac:dyDescent="0.65">
      <c r="A497" s="304" t="s">
        <v>1069</v>
      </c>
      <c r="B497" s="304"/>
      <c r="C497" s="304"/>
      <c r="D497" s="304"/>
      <c r="E497" s="304"/>
      <c r="F497" s="304"/>
      <c r="G497" s="304"/>
      <c r="H497" s="304"/>
      <c r="I497" s="304"/>
      <c r="J497" s="304"/>
      <c r="K497" s="304"/>
      <c r="L497" s="304"/>
      <c r="M497" s="304"/>
      <c r="N497" s="304"/>
      <c r="O497" s="304"/>
      <c r="P497" s="304"/>
      <c r="Q497" s="304"/>
      <c r="R497" s="304"/>
      <c r="S497" s="304"/>
      <c r="T497" s="304"/>
      <c r="U497" s="304"/>
      <c r="V497" s="304"/>
      <c r="W497" s="304"/>
      <c r="X497" s="304"/>
    </row>
    <row r="498" spans="1:24" s="44" customFormat="1" ht="27.75" x14ac:dyDescent="0.65">
      <c r="A498" s="304" t="s">
        <v>1070</v>
      </c>
      <c r="B498" s="304"/>
      <c r="C498" s="304"/>
      <c r="D498" s="304"/>
      <c r="E498" s="304"/>
      <c r="F498" s="304"/>
      <c r="G498" s="304"/>
      <c r="H498" s="304"/>
      <c r="I498" s="304"/>
      <c r="J498" s="304"/>
      <c r="K498" s="304"/>
      <c r="L498" s="304"/>
      <c r="M498" s="304"/>
      <c r="N498" s="304"/>
      <c r="O498" s="304"/>
      <c r="P498" s="304"/>
      <c r="Q498" s="304"/>
      <c r="R498" s="304"/>
      <c r="S498" s="304"/>
      <c r="T498" s="304"/>
      <c r="U498" s="304"/>
      <c r="V498" s="304"/>
      <c r="W498" s="304"/>
      <c r="X498" s="304"/>
    </row>
    <row r="499" spans="1:24" s="44" customFormat="1" x14ac:dyDescent="0.5">
      <c r="A499" s="271" t="s">
        <v>1089</v>
      </c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3"/>
      <c r="O499" s="271" t="s">
        <v>1101</v>
      </c>
      <c r="P499" s="272"/>
      <c r="Q499" s="272"/>
      <c r="R499" s="272"/>
      <c r="S499" s="272"/>
      <c r="T499" s="272"/>
      <c r="U499" s="272"/>
      <c r="V499" s="272"/>
      <c r="W499" s="272"/>
      <c r="X499" s="273"/>
    </row>
    <row r="500" spans="1:24" s="44" customFormat="1" x14ac:dyDescent="0.5">
      <c r="A500" s="306" t="s">
        <v>1071</v>
      </c>
      <c r="B500" s="211"/>
      <c r="C500" s="199"/>
      <c r="D500" s="277" t="s">
        <v>0</v>
      </c>
      <c r="E500" s="289" t="s">
        <v>1</v>
      </c>
      <c r="F500" s="197"/>
      <c r="G500" s="291" t="s">
        <v>18</v>
      </c>
      <c r="H500" s="292"/>
      <c r="I500" s="293"/>
      <c r="J500" s="265" t="s">
        <v>1088</v>
      </c>
      <c r="K500" s="266"/>
      <c r="L500" s="266"/>
      <c r="M500" s="266"/>
      <c r="N500" s="267"/>
      <c r="O500" s="268" t="s">
        <v>1071</v>
      </c>
      <c r="P500" s="211"/>
      <c r="Q500" s="211"/>
      <c r="R500" s="104"/>
      <c r="S500" s="308" t="s">
        <v>1088</v>
      </c>
      <c r="T500" s="309"/>
      <c r="U500" s="309"/>
      <c r="V500" s="309"/>
      <c r="W500" s="310"/>
      <c r="X500" s="261" t="s">
        <v>1100</v>
      </c>
    </row>
    <row r="501" spans="1:24" s="44" customFormat="1" x14ac:dyDescent="0.5">
      <c r="A501" s="307"/>
      <c r="B501" s="212" t="s">
        <v>1072</v>
      </c>
      <c r="C501" s="200" t="s">
        <v>1073</v>
      </c>
      <c r="D501" s="278"/>
      <c r="E501" s="290"/>
      <c r="F501" s="198" t="s">
        <v>1075</v>
      </c>
      <c r="G501" s="285" t="s">
        <v>19</v>
      </c>
      <c r="H501" s="277" t="s">
        <v>20</v>
      </c>
      <c r="I501" s="277" t="s">
        <v>21</v>
      </c>
      <c r="J501" s="205"/>
      <c r="K501" s="261" t="s">
        <v>1079</v>
      </c>
      <c r="L501" s="261" t="s">
        <v>1080</v>
      </c>
      <c r="M501" s="203"/>
      <c r="N501" s="205" t="s">
        <v>1086</v>
      </c>
      <c r="O501" s="269"/>
      <c r="P501" s="212"/>
      <c r="Q501" s="212" t="s">
        <v>1072</v>
      </c>
      <c r="R501" s="26" t="s">
        <v>1094</v>
      </c>
      <c r="S501" s="205"/>
      <c r="T501" s="281" t="s">
        <v>1079</v>
      </c>
      <c r="U501" s="261" t="s">
        <v>1080</v>
      </c>
      <c r="V501" s="203"/>
      <c r="W501" s="205" t="s">
        <v>1097</v>
      </c>
      <c r="X501" s="262"/>
    </row>
    <row r="502" spans="1:24" s="44" customFormat="1" x14ac:dyDescent="0.5">
      <c r="A502" s="307"/>
      <c r="B502" s="212" t="s">
        <v>22</v>
      </c>
      <c r="C502" s="200" t="s">
        <v>1074</v>
      </c>
      <c r="D502" s="278"/>
      <c r="E502" s="290"/>
      <c r="F502" s="24" t="s">
        <v>1076</v>
      </c>
      <c r="G502" s="287"/>
      <c r="H502" s="278"/>
      <c r="I502" s="278"/>
      <c r="J502" s="206" t="s">
        <v>1078</v>
      </c>
      <c r="K502" s="262"/>
      <c r="L502" s="262"/>
      <c r="M502" s="203" t="s">
        <v>1081</v>
      </c>
      <c r="N502" s="206" t="s">
        <v>1085</v>
      </c>
      <c r="O502" s="269"/>
      <c r="P502" s="212" t="s">
        <v>1090</v>
      </c>
      <c r="Q502" s="212" t="s">
        <v>1091</v>
      </c>
      <c r="R502" s="26" t="s">
        <v>1095</v>
      </c>
      <c r="S502" s="206" t="s">
        <v>1078</v>
      </c>
      <c r="T502" s="284"/>
      <c r="U502" s="262"/>
      <c r="V502" s="203" t="s">
        <v>1081</v>
      </c>
      <c r="W502" s="206" t="s">
        <v>1098</v>
      </c>
      <c r="X502" s="262"/>
    </row>
    <row r="503" spans="1:24" s="44" customFormat="1" x14ac:dyDescent="0.5">
      <c r="A503" s="307"/>
      <c r="B503" s="212"/>
      <c r="C503" s="200" t="s">
        <v>861</v>
      </c>
      <c r="D503" s="278"/>
      <c r="E503" s="290"/>
      <c r="F503" s="198" t="s">
        <v>1077</v>
      </c>
      <c r="G503" s="287"/>
      <c r="H503" s="278"/>
      <c r="I503" s="278"/>
      <c r="J503" s="206" t="s">
        <v>1082</v>
      </c>
      <c r="K503" s="262"/>
      <c r="L503" s="262"/>
      <c r="M503" s="203" t="s">
        <v>1084</v>
      </c>
      <c r="N503" s="206" t="s">
        <v>1087</v>
      </c>
      <c r="O503" s="269"/>
      <c r="P503" s="212"/>
      <c r="Q503" s="212" t="s">
        <v>1092</v>
      </c>
      <c r="R503" s="26" t="s">
        <v>1096</v>
      </c>
      <c r="S503" s="206" t="s">
        <v>1082</v>
      </c>
      <c r="T503" s="284"/>
      <c r="U503" s="262"/>
      <c r="V503" s="203" t="s">
        <v>1084</v>
      </c>
      <c r="W503" s="206" t="s">
        <v>1091</v>
      </c>
      <c r="X503" s="262"/>
    </row>
    <row r="504" spans="1:24" s="44" customFormat="1" x14ac:dyDescent="0.5">
      <c r="A504" s="28"/>
      <c r="B504" s="213"/>
      <c r="C504" s="22"/>
      <c r="D504" s="209"/>
      <c r="E504" s="22"/>
      <c r="F504" s="209"/>
      <c r="G504" s="214"/>
      <c r="H504" s="209"/>
      <c r="I504" s="209"/>
      <c r="J504" s="207" t="s">
        <v>1083</v>
      </c>
      <c r="K504" s="263"/>
      <c r="L504" s="263"/>
      <c r="M504" s="30" t="s">
        <v>1085</v>
      </c>
      <c r="N504" s="207" t="s">
        <v>1072</v>
      </c>
      <c r="O504" s="270"/>
      <c r="P504" s="213"/>
      <c r="Q504" s="213" t="s">
        <v>1093</v>
      </c>
      <c r="R504" s="65"/>
      <c r="S504" s="207" t="s">
        <v>1083</v>
      </c>
      <c r="T504" s="296"/>
      <c r="U504" s="263"/>
      <c r="V504" s="30" t="s">
        <v>1085</v>
      </c>
      <c r="W504" s="207" t="s">
        <v>1099</v>
      </c>
      <c r="X504" s="263"/>
    </row>
    <row r="505" spans="1:24" s="44" customFormat="1" x14ac:dyDescent="0.5">
      <c r="A505" s="213" t="s">
        <v>1828</v>
      </c>
      <c r="B505" s="33" t="s">
        <v>13</v>
      </c>
      <c r="C505" s="32">
        <v>42046</v>
      </c>
      <c r="D505" s="32">
        <v>399</v>
      </c>
      <c r="E505" s="32">
        <v>410</v>
      </c>
      <c r="F505" s="32">
        <v>15</v>
      </c>
      <c r="G505" s="32" t="s">
        <v>25</v>
      </c>
      <c r="H505" s="32">
        <v>1</v>
      </c>
      <c r="I505" s="32">
        <v>33.1</v>
      </c>
      <c r="J505" s="118"/>
      <c r="K505" s="118">
        <f>SUM(H505*100+I505)</f>
        <v>133.1</v>
      </c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42" t="s">
        <v>32</v>
      </c>
    </row>
    <row r="506" spans="1:24" s="44" customFormat="1" x14ac:dyDescent="0.5">
      <c r="A506" s="213" t="s">
        <v>1829</v>
      </c>
      <c r="B506" s="33" t="s">
        <v>13</v>
      </c>
      <c r="C506" s="32">
        <v>3589</v>
      </c>
      <c r="D506" s="32">
        <v>19</v>
      </c>
      <c r="E506" s="32">
        <v>4938</v>
      </c>
      <c r="F506" s="32"/>
      <c r="G506" s="32" t="s">
        <v>25</v>
      </c>
      <c r="H506" s="32" t="s">
        <v>25</v>
      </c>
      <c r="I506" s="32">
        <v>56.7</v>
      </c>
      <c r="J506" s="118"/>
      <c r="K506" s="118"/>
      <c r="L506" s="118"/>
      <c r="M506" s="118">
        <f>SUM(I506)</f>
        <v>56.7</v>
      </c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42" t="s">
        <v>538</v>
      </c>
    </row>
    <row r="507" spans="1:24" s="44" customFormat="1" x14ac:dyDescent="0.5">
      <c r="A507" s="213" t="s">
        <v>1830</v>
      </c>
      <c r="B507" s="33" t="s">
        <v>13</v>
      </c>
      <c r="C507" s="32">
        <v>42041</v>
      </c>
      <c r="D507" s="32">
        <v>548</v>
      </c>
      <c r="E507" s="32">
        <v>515</v>
      </c>
      <c r="F507" s="32">
        <v>15</v>
      </c>
      <c r="G507" s="32" t="s">
        <v>25</v>
      </c>
      <c r="H507" s="32">
        <v>1</v>
      </c>
      <c r="I507" s="32">
        <v>4</v>
      </c>
      <c r="J507" s="118"/>
      <c r="K507" s="118">
        <f>SUM(H507*100+I507)</f>
        <v>104</v>
      </c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42" t="s">
        <v>32</v>
      </c>
    </row>
    <row r="508" spans="1:24" s="44" customFormat="1" x14ac:dyDescent="0.5">
      <c r="A508" s="213" t="s">
        <v>1831</v>
      </c>
      <c r="B508" s="33" t="s">
        <v>13</v>
      </c>
      <c r="C508" s="32">
        <v>3556</v>
      </c>
      <c r="D508" s="32">
        <v>13</v>
      </c>
      <c r="E508" s="32">
        <v>4833</v>
      </c>
      <c r="F508" s="32">
        <v>15</v>
      </c>
      <c r="G508" s="32" t="s">
        <v>25</v>
      </c>
      <c r="H508" s="32">
        <v>1</v>
      </c>
      <c r="I508" s="32">
        <v>79.2</v>
      </c>
      <c r="J508" s="118"/>
      <c r="K508" s="118"/>
      <c r="L508" s="118">
        <f>SUM(H508*100+I508)</f>
        <v>179.2</v>
      </c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42" t="s">
        <v>398</v>
      </c>
    </row>
    <row r="509" spans="1:24" s="44" customFormat="1" x14ac:dyDescent="0.5">
      <c r="A509" s="213" t="s">
        <v>1832</v>
      </c>
      <c r="B509" s="33" t="s">
        <v>13</v>
      </c>
      <c r="C509" s="59">
        <v>51197</v>
      </c>
      <c r="D509" s="59">
        <v>1001</v>
      </c>
      <c r="E509" s="59">
        <v>1041</v>
      </c>
      <c r="F509" s="59">
        <v>15</v>
      </c>
      <c r="G509" s="59" t="s">
        <v>25</v>
      </c>
      <c r="H509" s="59">
        <v>1</v>
      </c>
      <c r="I509" s="59">
        <v>67</v>
      </c>
      <c r="J509" s="123">
        <f>SUM(H509*100+I509)</f>
        <v>167</v>
      </c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40" t="s">
        <v>542</v>
      </c>
    </row>
    <row r="510" spans="1:24" s="44" customFormat="1" x14ac:dyDescent="0.5">
      <c r="A510" s="213" t="s">
        <v>1833</v>
      </c>
      <c r="B510" s="33" t="s">
        <v>13</v>
      </c>
      <c r="C510" s="59">
        <v>4675</v>
      </c>
      <c r="D510" s="59">
        <v>1270</v>
      </c>
      <c r="E510" s="59">
        <v>4748</v>
      </c>
      <c r="F510" s="59">
        <v>15</v>
      </c>
      <c r="G510" s="59" t="s">
        <v>25</v>
      </c>
      <c r="H510" s="59">
        <v>2</v>
      </c>
      <c r="I510" s="59">
        <v>8</v>
      </c>
      <c r="J510" s="123">
        <f>SUM(H510*100+I510)</f>
        <v>208</v>
      </c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40" t="s">
        <v>542</v>
      </c>
    </row>
    <row r="511" spans="1:24" s="44" customFormat="1" x14ac:dyDescent="0.5">
      <c r="A511" s="213" t="s">
        <v>1834</v>
      </c>
      <c r="B511" s="33" t="s">
        <v>13</v>
      </c>
      <c r="C511" s="32">
        <v>9552</v>
      </c>
      <c r="D511" s="32">
        <v>1201</v>
      </c>
      <c r="E511" s="32">
        <v>8148</v>
      </c>
      <c r="F511" s="32">
        <v>15</v>
      </c>
      <c r="G511" s="32" t="s">
        <v>25</v>
      </c>
      <c r="H511" s="32">
        <v>3</v>
      </c>
      <c r="I511" s="32">
        <v>26</v>
      </c>
      <c r="J511" s="118"/>
      <c r="K511" s="118">
        <f>SUM(H511*100+I511)</f>
        <v>326</v>
      </c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42" t="s">
        <v>32</v>
      </c>
    </row>
    <row r="512" spans="1:24" s="44" customFormat="1" x14ac:dyDescent="0.5">
      <c r="A512" s="213" t="s">
        <v>1835</v>
      </c>
      <c r="B512" s="33" t="s">
        <v>13</v>
      </c>
      <c r="C512" s="32">
        <v>9447</v>
      </c>
      <c r="D512" s="32">
        <v>56</v>
      </c>
      <c r="E512" s="32">
        <v>8000</v>
      </c>
      <c r="F512" s="32"/>
      <c r="G512" s="32"/>
      <c r="H512" s="32"/>
      <c r="I512" s="32">
        <v>42</v>
      </c>
      <c r="J512" s="118"/>
      <c r="K512" s="118">
        <f>SUM(I512)</f>
        <v>42</v>
      </c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42" t="s">
        <v>32</v>
      </c>
    </row>
    <row r="513" spans="1:25" s="44" customFormat="1" x14ac:dyDescent="0.5">
      <c r="A513" s="213" t="s">
        <v>1836</v>
      </c>
      <c r="B513" s="33" t="s">
        <v>13</v>
      </c>
      <c r="C513" s="32">
        <v>262</v>
      </c>
      <c r="D513" s="32">
        <v>678</v>
      </c>
      <c r="E513" s="32">
        <v>4036</v>
      </c>
      <c r="F513" s="32">
        <v>5</v>
      </c>
      <c r="G513" s="32" t="s">
        <v>25</v>
      </c>
      <c r="H513" s="32">
        <v>2</v>
      </c>
      <c r="I513" s="32">
        <v>19</v>
      </c>
      <c r="J513" s="118"/>
      <c r="K513" s="118">
        <f>SUM(H513*100+I513)</f>
        <v>219</v>
      </c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42" t="s">
        <v>32</v>
      </c>
    </row>
    <row r="514" spans="1:25" s="44" customFormat="1" x14ac:dyDescent="0.5">
      <c r="A514" s="213" t="s">
        <v>1837</v>
      </c>
      <c r="B514" s="33" t="s">
        <v>13</v>
      </c>
      <c r="C514" s="32">
        <v>9944</v>
      </c>
      <c r="D514" s="32">
        <v>167</v>
      </c>
      <c r="E514" s="32">
        <v>8332</v>
      </c>
      <c r="F514" s="32">
        <v>5</v>
      </c>
      <c r="G514" s="32" t="s">
        <v>25</v>
      </c>
      <c r="H514" s="32">
        <v>3</v>
      </c>
      <c r="I514" s="32">
        <v>68</v>
      </c>
      <c r="J514" s="118"/>
      <c r="K514" s="118">
        <f>SUM(H514*100+I514)</f>
        <v>368</v>
      </c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42" t="s">
        <v>32</v>
      </c>
    </row>
    <row r="515" spans="1:25" s="44" customFormat="1" x14ac:dyDescent="0.5">
      <c r="A515" s="213" t="s">
        <v>1838</v>
      </c>
      <c r="B515" s="33" t="s">
        <v>13</v>
      </c>
      <c r="C515" s="32">
        <v>9943</v>
      </c>
      <c r="D515" s="32">
        <v>146</v>
      </c>
      <c r="E515" s="32">
        <v>8331</v>
      </c>
      <c r="F515" s="32">
        <v>5</v>
      </c>
      <c r="G515" s="32">
        <v>1</v>
      </c>
      <c r="H515" s="32" t="s">
        <v>25</v>
      </c>
      <c r="I515" s="32">
        <v>67</v>
      </c>
      <c r="J515" s="118"/>
      <c r="K515" s="118">
        <f>SUM(G515*400+I515)</f>
        <v>467</v>
      </c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42" t="s">
        <v>32</v>
      </c>
      <c r="Y515" s="63"/>
    </row>
    <row r="516" spans="1:25" s="44" customFormat="1" x14ac:dyDescent="0.5">
      <c r="A516" s="213" t="s">
        <v>1839</v>
      </c>
      <c r="B516" s="33" t="s">
        <v>13</v>
      </c>
      <c r="C516" s="32">
        <v>56564</v>
      </c>
      <c r="D516" s="32">
        <v>392</v>
      </c>
      <c r="E516" s="32">
        <v>1079</v>
      </c>
      <c r="F516" s="32">
        <v>5</v>
      </c>
      <c r="G516" s="32">
        <v>4</v>
      </c>
      <c r="H516" s="32">
        <v>1</v>
      </c>
      <c r="I516" s="32">
        <v>29</v>
      </c>
      <c r="J516" s="118"/>
      <c r="K516" s="118"/>
      <c r="L516" s="118"/>
      <c r="M516" s="118"/>
      <c r="N516" s="118">
        <f>SUM(G516*400+H516*100+I516)</f>
        <v>1729</v>
      </c>
      <c r="O516" s="118"/>
      <c r="P516" s="118"/>
      <c r="Q516" s="118"/>
      <c r="R516" s="118"/>
      <c r="S516" s="118"/>
      <c r="T516" s="118"/>
      <c r="U516" s="118"/>
      <c r="V516" s="118"/>
      <c r="W516" s="118"/>
      <c r="X516" s="42" t="s">
        <v>1034</v>
      </c>
    </row>
    <row r="517" spans="1:25" s="44" customFormat="1" x14ac:dyDescent="0.5">
      <c r="A517" s="213" t="s">
        <v>1840</v>
      </c>
      <c r="B517" s="33" t="s">
        <v>13</v>
      </c>
      <c r="C517" s="32">
        <v>11656</v>
      </c>
      <c r="D517" s="32">
        <v>1327</v>
      </c>
      <c r="E517" s="32">
        <v>8997</v>
      </c>
      <c r="F517" s="32">
        <v>5</v>
      </c>
      <c r="G517" s="32">
        <v>1</v>
      </c>
      <c r="H517" s="32" t="s">
        <v>25</v>
      </c>
      <c r="I517" s="32"/>
      <c r="J517" s="118"/>
      <c r="K517" s="118"/>
      <c r="L517" s="118"/>
      <c r="M517" s="118"/>
      <c r="N517" s="118">
        <f>SUM(G517*400)</f>
        <v>400</v>
      </c>
      <c r="O517" s="118"/>
      <c r="P517" s="118"/>
      <c r="Q517" s="118"/>
      <c r="R517" s="118"/>
      <c r="S517" s="118"/>
      <c r="T517" s="118"/>
      <c r="U517" s="118"/>
      <c r="V517" s="118"/>
      <c r="W517" s="118"/>
      <c r="X517" s="42" t="s">
        <v>778</v>
      </c>
    </row>
    <row r="518" spans="1:25" s="44" customFormat="1" x14ac:dyDescent="0.5">
      <c r="A518" s="213" t="s">
        <v>1841</v>
      </c>
      <c r="B518" s="33" t="s">
        <v>13</v>
      </c>
      <c r="C518" s="32">
        <v>56565</v>
      </c>
      <c r="D518" s="32">
        <v>393</v>
      </c>
      <c r="E518" s="32">
        <v>3859</v>
      </c>
      <c r="F518" s="32">
        <v>5</v>
      </c>
      <c r="G518" s="32">
        <v>1</v>
      </c>
      <c r="H518" s="32" t="s">
        <v>25</v>
      </c>
      <c r="I518" s="32">
        <v>46.2</v>
      </c>
      <c r="J518" s="118">
        <f>SUM(G518*400+I518)</f>
        <v>446.2</v>
      </c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42" t="s">
        <v>565</v>
      </c>
    </row>
    <row r="519" spans="1:25" s="44" customFormat="1" x14ac:dyDescent="0.5">
      <c r="A519" s="213" t="s">
        <v>1842</v>
      </c>
      <c r="B519" s="33" t="s">
        <v>13</v>
      </c>
      <c r="C519" s="32">
        <v>53908</v>
      </c>
      <c r="D519" s="32">
        <v>395</v>
      </c>
      <c r="E519" s="32">
        <v>1251</v>
      </c>
      <c r="F519" s="32">
        <v>4</v>
      </c>
      <c r="G519" s="32">
        <v>4</v>
      </c>
      <c r="H519" s="32">
        <v>3</v>
      </c>
      <c r="I519" s="32">
        <v>15</v>
      </c>
      <c r="J519" s="118">
        <f>SUM(G519*400+H519*100+I519)</f>
        <v>1915</v>
      </c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42" t="s">
        <v>541</v>
      </c>
    </row>
    <row r="520" spans="1:25" s="44" customFormat="1" x14ac:dyDescent="0.5">
      <c r="A520" s="213" t="s">
        <v>1843</v>
      </c>
      <c r="B520" s="33" t="s">
        <v>13</v>
      </c>
      <c r="C520" s="32">
        <v>10029</v>
      </c>
      <c r="D520" s="32">
        <v>353</v>
      </c>
      <c r="E520" s="32">
        <v>8348</v>
      </c>
      <c r="F520" s="32">
        <v>13</v>
      </c>
      <c r="G520" s="32">
        <v>2</v>
      </c>
      <c r="H520" s="32">
        <v>3</v>
      </c>
      <c r="I520" s="32">
        <v>15</v>
      </c>
      <c r="J520" s="118">
        <f>SUM(G520*400+H520*100+I520)</f>
        <v>1115</v>
      </c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42" t="s">
        <v>565</v>
      </c>
    </row>
    <row r="521" spans="1:25" s="44" customFormat="1" x14ac:dyDescent="0.5">
      <c r="A521" s="213" t="s">
        <v>1844</v>
      </c>
      <c r="B521" s="33" t="s">
        <v>13</v>
      </c>
      <c r="C521" s="32">
        <v>56733</v>
      </c>
      <c r="D521" s="32">
        <v>397</v>
      </c>
      <c r="E521" s="32">
        <v>1573</v>
      </c>
      <c r="F521" s="32">
        <v>12</v>
      </c>
      <c r="G521" s="32">
        <v>1</v>
      </c>
      <c r="H521" s="32"/>
      <c r="I521" s="32">
        <v>37</v>
      </c>
      <c r="J521" s="118">
        <f>SUM(G521*400+I521)</f>
        <v>437</v>
      </c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42" t="s">
        <v>533</v>
      </c>
    </row>
    <row r="522" spans="1:25" s="63" customFormat="1" x14ac:dyDescent="0.5">
      <c r="A522" s="213" t="s">
        <v>1845</v>
      </c>
      <c r="B522" s="33" t="s">
        <v>13</v>
      </c>
      <c r="C522" s="32">
        <v>983</v>
      </c>
      <c r="D522" s="32">
        <v>727</v>
      </c>
      <c r="E522" s="32">
        <v>4493</v>
      </c>
      <c r="F522" s="32">
        <v>5</v>
      </c>
      <c r="G522" s="32"/>
      <c r="H522" s="32">
        <v>1</v>
      </c>
      <c r="I522" s="32">
        <v>7</v>
      </c>
      <c r="J522" s="118"/>
      <c r="K522" s="118">
        <f>SUM(H522*100+I522)</f>
        <v>107</v>
      </c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42" t="s">
        <v>32</v>
      </c>
      <c r="Y522" s="44"/>
    </row>
    <row r="523" spans="1:25" s="63" customFormat="1" x14ac:dyDescent="0.5">
      <c r="A523" s="213" t="s">
        <v>1846</v>
      </c>
      <c r="B523" s="33" t="s">
        <v>13</v>
      </c>
      <c r="C523" s="32">
        <v>54221</v>
      </c>
      <c r="D523" s="32">
        <v>398</v>
      </c>
      <c r="E523" s="32">
        <v>3685</v>
      </c>
      <c r="F523" s="32">
        <v>12</v>
      </c>
      <c r="G523" s="32">
        <v>1</v>
      </c>
      <c r="H523" s="32">
        <v>1</v>
      </c>
      <c r="I523" s="32">
        <v>55.5</v>
      </c>
      <c r="J523" s="118"/>
      <c r="K523" s="118"/>
      <c r="L523" s="118"/>
      <c r="M523" s="118"/>
      <c r="N523" s="118">
        <f>SUM(G523*400+H523*100+I523)</f>
        <v>555.5</v>
      </c>
      <c r="O523" s="118"/>
      <c r="P523" s="118"/>
      <c r="Q523" s="118"/>
      <c r="R523" s="118"/>
      <c r="S523" s="118"/>
      <c r="T523" s="118"/>
      <c r="U523" s="118"/>
      <c r="V523" s="118"/>
      <c r="W523" s="118"/>
      <c r="X523" s="42" t="s">
        <v>534</v>
      </c>
    </row>
    <row r="524" spans="1:25" s="44" customFormat="1" x14ac:dyDescent="0.5">
      <c r="A524" s="213" t="s">
        <v>1847</v>
      </c>
      <c r="B524" s="33" t="s">
        <v>13</v>
      </c>
      <c r="C524" s="32">
        <v>4564</v>
      </c>
      <c r="D524" s="32">
        <v>760</v>
      </c>
      <c r="E524" s="32">
        <v>5411</v>
      </c>
      <c r="F524" s="32">
        <v>12</v>
      </c>
      <c r="G524" s="32">
        <v>1</v>
      </c>
      <c r="H524" s="32" t="s">
        <v>25</v>
      </c>
      <c r="I524" s="32" t="s">
        <v>25</v>
      </c>
      <c r="J524" s="118">
        <f>SUM(G524*400)</f>
        <v>400</v>
      </c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42" t="s">
        <v>533</v>
      </c>
    </row>
    <row r="525" spans="1:25" s="44" customFormat="1" x14ac:dyDescent="0.5">
      <c r="A525" s="213" t="s">
        <v>1848</v>
      </c>
      <c r="B525" s="33" t="s">
        <v>13</v>
      </c>
      <c r="C525" s="32">
        <v>61970</v>
      </c>
      <c r="D525" s="32">
        <v>400</v>
      </c>
      <c r="E525" s="32">
        <v>3274</v>
      </c>
      <c r="F525" s="32">
        <v>5</v>
      </c>
      <c r="G525" s="32">
        <v>1</v>
      </c>
      <c r="H525" s="32" t="s">
        <v>25</v>
      </c>
      <c r="I525" s="32">
        <v>95</v>
      </c>
      <c r="J525" s="118">
        <f>SUM(G525*400+I525)</f>
        <v>495</v>
      </c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42" t="s">
        <v>822</v>
      </c>
    </row>
    <row r="526" spans="1:25" s="44" customFormat="1" x14ac:dyDescent="0.5">
      <c r="A526" s="213" t="s">
        <v>1849</v>
      </c>
      <c r="B526" s="33" t="s">
        <v>13</v>
      </c>
      <c r="C526" s="32">
        <v>61971</v>
      </c>
      <c r="D526" s="32">
        <v>401</v>
      </c>
      <c r="E526" s="32">
        <v>3275</v>
      </c>
      <c r="F526" s="32">
        <v>5</v>
      </c>
      <c r="G526" s="32">
        <v>2</v>
      </c>
      <c r="H526" s="32">
        <v>2</v>
      </c>
      <c r="I526" s="32">
        <v>77</v>
      </c>
      <c r="J526" s="118"/>
      <c r="K526" s="118">
        <f>SUM(G526*400+H526*100+I526)</f>
        <v>1077</v>
      </c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42" t="s">
        <v>32</v>
      </c>
    </row>
    <row r="527" spans="1:25" s="44" customFormat="1" x14ac:dyDescent="0.5">
      <c r="A527" s="213" t="s">
        <v>1850</v>
      </c>
      <c r="B527" s="33" t="s">
        <v>13</v>
      </c>
      <c r="C527" s="32">
        <v>5710</v>
      </c>
      <c r="D527" s="32">
        <v>392</v>
      </c>
      <c r="E527" s="32">
        <v>5884</v>
      </c>
      <c r="F527" s="32">
        <v>5</v>
      </c>
      <c r="G527" s="32" t="s">
        <v>25</v>
      </c>
      <c r="H527" s="32">
        <v>1</v>
      </c>
      <c r="I527" s="32">
        <v>50</v>
      </c>
      <c r="J527" s="118"/>
      <c r="K527" s="118"/>
      <c r="L527" s="118">
        <f>SUM(H527*100+I527)</f>
        <v>150</v>
      </c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42" t="s">
        <v>150</v>
      </c>
    </row>
    <row r="528" spans="1:25" s="44" customFormat="1" x14ac:dyDescent="0.5">
      <c r="A528" s="213" t="s">
        <v>1851</v>
      </c>
      <c r="B528" s="33" t="s">
        <v>13</v>
      </c>
      <c r="C528" s="32">
        <v>56734</v>
      </c>
      <c r="D528" s="32">
        <v>399</v>
      </c>
      <c r="E528" s="32">
        <v>3819</v>
      </c>
      <c r="F528" s="32">
        <v>5</v>
      </c>
      <c r="G528" s="32" t="s">
        <v>25</v>
      </c>
      <c r="H528" s="32" t="s">
        <v>25</v>
      </c>
      <c r="I528" s="32">
        <v>80</v>
      </c>
      <c r="J528" s="118"/>
      <c r="K528" s="118">
        <f>SUM(I528)</f>
        <v>80</v>
      </c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42" t="s">
        <v>122</v>
      </c>
    </row>
    <row r="529" spans="1:25" s="44" customFormat="1" x14ac:dyDescent="0.5">
      <c r="A529" s="213" t="s">
        <v>1852</v>
      </c>
      <c r="B529" s="33" t="s">
        <v>13</v>
      </c>
      <c r="C529" s="32">
        <v>5709</v>
      </c>
      <c r="D529" s="32">
        <v>791</v>
      </c>
      <c r="E529" s="32">
        <v>5883</v>
      </c>
      <c r="F529" s="32"/>
      <c r="G529" s="32" t="s">
        <v>25</v>
      </c>
      <c r="H529" s="32">
        <v>1</v>
      </c>
      <c r="I529" s="32">
        <v>50</v>
      </c>
      <c r="J529" s="118"/>
      <c r="K529" s="118">
        <f>SUM(H529*100+I529)</f>
        <v>150</v>
      </c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42" t="s">
        <v>122</v>
      </c>
    </row>
    <row r="530" spans="1:25" s="44" customFormat="1" x14ac:dyDescent="0.5">
      <c r="A530" s="213" t="s">
        <v>1853</v>
      </c>
      <c r="B530" s="71" t="s">
        <v>13</v>
      </c>
      <c r="C530" s="45">
        <v>56735</v>
      </c>
      <c r="D530" s="45">
        <v>402</v>
      </c>
      <c r="E530" s="45">
        <v>1082</v>
      </c>
      <c r="F530" s="45">
        <v>5</v>
      </c>
      <c r="G530" s="45">
        <v>2</v>
      </c>
      <c r="H530" s="45" t="s">
        <v>25</v>
      </c>
      <c r="I530" s="45">
        <v>81</v>
      </c>
      <c r="J530" s="217">
        <f>SUM(G530*400+I530)</f>
        <v>881</v>
      </c>
      <c r="K530" s="217"/>
      <c r="L530" s="217"/>
      <c r="M530" s="217"/>
      <c r="N530" s="217"/>
      <c r="O530" s="217"/>
      <c r="P530" s="217"/>
      <c r="Q530" s="217"/>
      <c r="R530" s="217"/>
      <c r="S530" s="217"/>
      <c r="T530" s="217"/>
      <c r="U530" s="217"/>
      <c r="V530" s="217"/>
      <c r="W530" s="217"/>
      <c r="X530" s="75" t="s">
        <v>533</v>
      </c>
    </row>
    <row r="531" spans="1:25" s="44" customFormat="1" ht="27.75" x14ac:dyDescent="0.65">
      <c r="A531" s="304" t="s">
        <v>1759</v>
      </c>
      <c r="B531" s="304"/>
      <c r="C531" s="304"/>
      <c r="D531" s="304"/>
      <c r="E531" s="304"/>
      <c r="F531" s="304"/>
      <c r="G531" s="304"/>
      <c r="H531" s="304"/>
      <c r="I531" s="304"/>
      <c r="J531" s="304"/>
      <c r="K531" s="304"/>
      <c r="L531" s="304"/>
      <c r="M531" s="304"/>
      <c r="N531" s="304"/>
      <c r="O531" s="304"/>
      <c r="P531" s="304"/>
      <c r="Q531" s="304"/>
      <c r="R531" s="304"/>
      <c r="S531" s="304"/>
      <c r="T531" s="304"/>
      <c r="U531" s="304"/>
      <c r="V531" s="304"/>
      <c r="W531" s="304"/>
      <c r="X531" s="304"/>
    </row>
    <row r="532" spans="1:25" s="44" customFormat="1" ht="27.75" x14ac:dyDescent="0.65">
      <c r="A532" s="305" t="s">
        <v>1102</v>
      </c>
      <c r="B532" s="305"/>
      <c r="C532" s="305"/>
      <c r="D532" s="305"/>
      <c r="E532" s="305"/>
      <c r="F532" s="305"/>
      <c r="G532" s="305"/>
      <c r="H532" s="305"/>
      <c r="I532" s="305"/>
      <c r="J532" s="305"/>
      <c r="K532" s="305"/>
      <c r="L532" s="305"/>
      <c r="M532" s="305"/>
      <c r="N532" s="305"/>
      <c r="O532" s="305"/>
      <c r="P532" s="305"/>
      <c r="Q532" s="305"/>
      <c r="R532" s="305"/>
      <c r="S532" s="305"/>
      <c r="T532" s="305"/>
      <c r="U532" s="305"/>
      <c r="V532" s="305"/>
      <c r="W532" s="305"/>
      <c r="X532" s="305"/>
    </row>
    <row r="533" spans="1:25" s="44" customFormat="1" ht="27.75" x14ac:dyDescent="0.65">
      <c r="A533" s="304" t="s">
        <v>1069</v>
      </c>
      <c r="B533" s="304"/>
      <c r="C533" s="304"/>
      <c r="D533" s="304"/>
      <c r="E533" s="304"/>
      <c r="F533" s="304"/>
      <c r="G533" s="304"/>
      <c r="H533" s="304"/>
      <c r="I533" s="304"/>
      <c r="J533" s="304"/>
      <c r="K533" s="304"/>
      <c r="L533" s="304"/>
      <c r="M533" s="304"/>
      <c r="N533" s="304"/>
      <c r="O533" s="304"/>
      <c r="P533" s="304"/>
      <c r="Q533" s="304"/>
      <c r="R533" s="304"/>
      <c r="S533" s="304"/>
      <c r="T533" s="304"/>
      <c r="U533" s="304"/>
      <c r="V533" s="304"/>
      <c r="W533" s="304"/>
      <c r="X533" s="304"/>
    </row>
    <row r="534" spans="1:25" s="44" customFormat="1" ht="27.75" x14ac:dyDescent="0.65">
      <c r="A534" s="304" t="s">
        <v>1070</v>
      </c>
      <c r="B534" s="304"/>
      <c r="C534" s="304"/>
      <c r="D534" s="304"/>
      <c r="E534" s="304"/>
      <c r="F534" s="304"/>
      <c r="G534" s="304"/>
      <c r="H534" s="304"/>
      <c r="I534" s="304"/>
      <c r="J534" s="304"/>
      <c r="K534" s="304"/>
      <c r="L534" s="304"/>
      <c r="M534" s="304"/>
      <c r="N534" s="304"/>
      <c r="O534" s="304"/>
      <c r="P534" s="304"/>
      <c r="Q534" s="304"/>
      <c r="R534" s="304"/>
      <c r="S534" s="304"/>
      <c r="T534" s="304"/>
      <c r="U534" s="304"/>
      <c r="V534" s="304"/>
      <c r="W534" s="304"/>
      <c r="X534" s="304"/>
    </row>
    <row r="535" spans="1:25" s="44" customFormat="1" x14ac:dyDescent="0.5">
      <c r="A535" s="271" t="s">
        <v>1089</v>
      </c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3"/>
      <c r="O535" s="271" t="s">
        <v>1101</v>
      </c>
      <c r="P535" s="272"/>
      <c r="Q535" s="272"/>
      <c r="R535" s="272"/>
      <c r="S535" s="272"/>
      <c r="T535" s="272"/>
      <c r="U535" s="272"/>
      <c r="V535" s="272"/>
      <c r="W535" s="272"/>
      <c r="X535" s="273"/>
    </row>
    <row r="536" spans="1:25" s="44" customFormat="1" x14ac:dyDescent="0.5">
      <c r="A536" s="306" t="s">
        <v>1071</v>
      </c>
      <c r="B536" s="211"/>
      <c r="C536" s="199"/>
      <c r="D536" s="277" t="s">
        <v>0</v>
      </c>
      <c r="E536" s="289" t="s">
        <v>1</v>
      </c>
      <c r="F536" s="197"/>
      <c r="G536" s="291" t="s">
        <v>18</v>
      </c>
      <c r="H536" s="292"/>
      <c r="I536" s="293"/>
      <c r="J536" s="265" t="s">
        <v>1088</v>
      </c>
      <c r="K536" s="266"/>
      <c r="L536" s="266"/>
      <c r="M536" s="266"/>
      <c r="N536" s="267"/>
      <c r="O536" s="268" t="s">
        <v>1071</v>
      </c>
      <c r="P536" s="211"/>
      <c r="Q536" s="211"/>
      <c r="R536" s="104"/>
      <c r="S536" s="308" t="s">
        <v>1088</v>
      </c>
      <c r="T536" s="309"/>
      <c r="U536" s="309"/>
      <c r="V536" s="309"/>
      <c r="W536" s="310"/>
      <c r="X536" s="261" t="s">
        <v>1100</v>
      </c>
    </row>
    <row r="537" spans="1:25" s="44" customFormat="1" x14ac:dyDescent="0.5">
      <c r="A537" s="307"/>
      <c r="B537" s="212" t="s">
        <v>1072</v>
      </c>
      <c r="C537" s="200" t="s">
        <v>1073</v>
      </c>
      <c r="D537" s="278"/>
      <c r="E537" s="290"/>
      <c r="F537" s="198" t="s">
        <v>1075</v>
      </c>
      <c r="G537" s="285" t="s">
        <v>19</v>
      </c>
      <c r="H537" s="277" t="s">
        <v>20</v>
      </c>
      <c r="I537" s="277" t="s">
        <v>21</v>
      </c>
      <c r="J537" s="205"/>
      <c r="K537" s="261" t="s">
        <v>1079</v>
      </c>
      <c r="L537" s="261" t="s">
        <v>1080</v>
      </c>
      <c r="M537" s="203"/>
      <c r="N537" s="205" t="s">
        <v>1086</v>
      </c>
      <c r="O537" s="269"/>
      <c r="P537" s="212"/>
      <c r="Q537" s="212" t="s">
        <v>1072</v>
      </c>
      <c r="R537" s="26" t="s">
        <v>1094</v>
      </c>
      <c r="S537" s="205"/>
      <c r="T537" s="281" t="s">
        <v>1079</v>
      </c>
      <c r="U537" s="261" t="s">
        <v>1080</v>
      </c>
      <c r="V537" s="203"/>
      <c r="W537" s="205" t="s">
        <v>1097</v>
      </c>
      <c r="X537" s="262"/>
    </row>
    <row r="538" spans="1:25" s="44" customFormat="1" x14ac:dyDescent="0.5">
      <c r="A538" s="307"/>
      <c r="B538" s="212" t="s">
        <v>22</v>
      </c>
      <c r="C538" s="200" t="s">
        <v>1074</v>
      </c>
      <c r="D538" s="278"/>
      <c r="E538" s="290"/>
      <c r="F538" s="24" t="s">
        <v>1076</v>
      </c>
      <c r="G538" s="287"/>
      <c r="H538" s="278"/>
      <c r="I538" s="278"/>
      <c r="J538" s="206" t="s">
        <v>1078</v>
      </c>
      <c r="K538" s="262"/>
      <c r="L538" s="262"/>
      <c r="M538" s="203" t="s">
        <v>1081</v>
      </c>
      <c r="N538" s="206" t="s">
        <v>1085</v>
      </c>
      <c r="O538" s="269"/>
      <c r="P538" s="212" t="s">
        <v>1090</v>
      </c>
      <c r="Q538" s="212" t="s">
        <v>1091</v>
      </c>
      <c r="R538" s="26" t="s">
        <v>1095</v>
      </c>
      <c r="S538" s="206" t="s">
        <v>1078</v>
      </c>
      <c r="T538" s="284"/>
      <c r="U538" s="262"/>
      <c r="V538" s="203" t="s">
        <v>1081</v>
      </c>
      <c r="W538" s="206" t="s">
        <v>1098</v>
      </c>
      <c r="X538" s="262"/>
    </row>
    <row r="539" spans="1:25" s="44" customFormat="1" x14ac:dyDescent="0.5">
      <c r="A539" s="307"/>
      <c r="B539" s="212"/>
      <c r="C539" s="200" t="s">
        <v>861</v>
      </c>
      <c r="D539" s="278"/>
      <c r="E539" s="290"/>
      <c r="F539" s="198" t="s">
        <v>1077</v>
      </c>
      <c r="G539" s="287"/>
      <c r="H539" s="278"/>
      <c r="I539" s="278"/>
      <c r="J539" s="206" t="s">
        <v>1082</v>
      </c>
      <c r="K539" s="262"/>
      <c r="L539" s="262"/>
      <c r="M539" s="203" t="s">
        <v>1084</v>
      </c>
      <c r="N539" s="206" t="s">
        <v>1087</v>
      </c>
      <c r="O539" s="269"/>
      <c r="P539" s="212"/>
      <c r="Q539" s="212" t="s">
        <v>1092</v>
      </c>
      <c r="R539" s="26" t="s">
        <v>1096</v>
      </c>
      <c r="S539" s="206" t="s">
        <v>1082</v>
      </c>
      <c r="T539" s="284"/>
      <c r="U539" s="262"/>
      <c r="V539" s="203" t="s">
        <v>1084</v>
      </c>
      <c r="W539" s="206" t="s">
        <v>1091</v>
      </c>
      <c r="X539" s="262"/>
    </row>
    <row r="540" spans="1:25" s="44" customFormat="1" x14ac:dyDescent="0.5">
      <c r="A540" s="28"/>
      <c r="B540" s="213"/>
      <c r="C540" s="22"/>
      <c r="D540" s="209"/>
      <c r="E540" s="22"/>
      <c r="F540" s="209"/>
      <c r="G540" s="214"/>
      <c r="H540" s="209"/>
      <c r="I540" s="209"/>
      <c r="J540" s="207" t="s">
        <v>1083</v>
      </c>
      <c r="K540" s="263"/>
      <c r="L540" s="263"/>
      <c r="M540" s="30" t="s">
        <v>1085</v>
      </c>
      <c r="N540" s="207" t="s">
        <v>1072</v>
      </c>
      <c r="O540" s="270"/>
      <c r="P540" s="213"/>
      <c r="Q540" s="213" t="s">
        <v>1093</v>
      </c>
      <c r="R540" s="65"/>
      <c r="S540" s="207" t="s">
        <v>1083</v>
      </c>
      <c r="T540" s="296"/>
      <c r="U540" s="263"/>
      <c r="V540" s="30" t="s">
        <v>1085</v>
      </c>
      <c r="W540" s="207" t="s">
        <v>1099</v>
      </c>
      <c r="X540" s="263"/>
    </row>
    <row r="541" spans="1:25" s="63" customFormat="1" x14ac:dyDescent="0.5">
      <c r="A541" s="213" t="s">
        <v>1854</v>
      </c>
      <c r="B541" s="33" t="s">
        <v>13</v>
      </c>
      <c r="C541" s="32">
        <v>5221</v>
      </c>
      <c r="D541" s="32">
        <v>787</v>
      </c>
      <c r="E541" s="32">
        <v>5767</v>
      </c>
      <c r="F541" s="32">
        <v>5</v>
      </c>
      <c r="G541" s="32">
        <v>3</v>
      </c>
      <c r="H541" s="32" t="s">
        <v>25</v>
      </c>
      <c r="I541" s="32">
        <v>16</v>
      </c>
      <c r="J541" s="118">
        <f>SUM(G541*400+I541)</f>
        <v>1216</v>
      </c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42" t="s">
        <v>532</v>
      </c>
      <c r="Y541" s="44"/>
    </row>
    <row r="542" spans="1:25" s="44" customFormat="1" x14ac:dyDescent="0.5">
      <c r="A542" s="213" t="s">
        <v>1855</v>
      </c>
      <c r="B542" s="33" t="s">
        <v>13</v>
      </c>
      <c r="C542" s="32">
        <v>56737</v>
      </c>
      <c r="D542" s="32">
        <v>404</v>
      </c>
      <c r="E542" s="32">
        <v>3983</v>
      </c>
      <c r="F542" s="32">
        <v>8</v>
      </c>
      <c r="G542" s="32">
        <v>3</v>
      </c>
      <c r="H542" s="32">
        <v>2</v>
      </c>
      <c r="I542" s="32">
        <v>4</v>
      </c>
      <c r="J542" s="118">
        <f>SUM(G542*400+H542*100+I542)</f>
        <v>1404</v>
      </c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42" t="s">
        <v>565</v>
      </c>
    </row>
    <row r="543" spans="1:25" s="44" customFormat="1" x14ac:dyDescent="0.5">
      <c r="A543" s="213" t="s">
        <v>1856</v>
      </c>
      <c r="B543" s="33" t="s">
        <v>13</v>
      </c>
      <c r="C543" s="32">
        <v>56736</v>
      </c>
      <c r="D543" s="32">
        <v>403</v>
      </c>
      <c r="E543" s="32">
        <v>1083</v>
      </c>
      <c r="F543" s="32">
        <v>5</v>
      </c>
      <c r="G543" s="32">
        <v>2</v>
      </c>
      <c r="H543" s="32">
        <v>1</v>
      </c>
      <c r="I543" s="32">
        <v>77</v>
      </c>
      <c r="J543" s="118"/>
      <c r="K543" s="118"/>
      <c r="L543" s="118"/>
      <c r="M543" s="118"/>
      <c r="N543" s="118">
        <f>SUM(G543*400+H543*100+I543)</f>
        <v>977</v>
      </c>
      <c r="O543" s="118"/>
      <c r="P543" s="118"/>
      <c r="Q543" s="118"/>
      <c r="R543" s="118"/>
      <c r="S543" s="118"/>
      <c r="T543" s="118"/>
      <c r="U543" s="118"/>
      <c r="V543" s="118"/>
      <c r="W543" s="118"/>
      <c r="X543" s="42" t="s">
        <v>1035</v>
      </c>
    </row>
    <row r="544" spans="1:25" s="44" customFormat="1" x14ac:dyDescent="0.5">
      <c r="A544" s="213" t="s">
        <v>1857</v>
      </c>
      <c r="B544" s="33" t="s">
        <v>13</v>
      </c>
      <c r="C544" s="32">
        <v>54222</v>
      </c>
      <c r="D544" s="32">
        <v>405</v>
      </c>
      <c r="E544" s="32">
        <v>1252</v>
      </c>
      <c r="F544" s="32">
        <v>5</v>
      </c>
      <c r="G544" s="32">
        <v>1</v>
      </c>
      <c r="H544" s="32" t="s">
        <v>25</v>
      </c>
      <c r="I544" s="32">
        <v>35.700000000000003</v>
      </c>
      <c r="J544" s="118">
        <f>SUM(G544*400+I544)</f>
        <v>435.7</v>
      </c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42" t="s">
        <v>565</v>
      </c>
    </row>
    <row r="545" spans="1:24" s="44" customFormat="1" x14ac:dyDescent="0.5">
      <c r="A545" s="213" t="s">
        <v>1858</v>
      </c>
      <c r="B545" s="33" t="s">
        <v>13</v>
      </c>
      <c r="C545" s="32">
        <v>11751</v>
      </c>
      <c r="D545" s="32">
        <v>183</v>
      </c>
      <c r="E545" s="32">
        <v>9036</v>
      </c>
      <c r="F545" s="32">
        <v>12</v>
      </c>
      <c r="G545" s="32">
        <v>1</v>
      </c>
      <c r="H545" s="32" t="s">
        <v>25</v>
      </c>
      <c r="I545" s="32">
        <v>35.700000000000003</v>
      </c>
      <c r="J545" s="118">
        <f>SUM(G545*400+I545)</f>
        <v>435.7</v>
      </c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42" t="s">
        <v>565</v>
      </c>
    </row>
    <row r="546" spans="1:24" s="44" customFormat="1" x14ac:dyDescent="0.5">
      <c r="A546" s="213" t="s">
        <v>1859</v>
      </c>
      <c r="B546" s="33" t="s">
        <v>13</v>
      </c>
      <c r="C546" s="32">
        <v>5849</v>
      </c>
      <c r="D546" s="32">
        <v>45</v>
      </c>
      <c r="E546" s="32">
        <v>5929</v>
      </c>
      <c r="F546" s="32">
        <v>5</v>
      </c>
      <c r="G546" s="32">
        <v>2</v>
      </c>
      <c r="H546" s="32">
        <v>2</v>
      </c>
      <c r="I546" s="32">
        <v>5</v>
      </c>
      <c r="J546" s="118">
        <f>SUM(G546*400+H546*100+I546)</f>
        <v>1005</v>
      </c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42" t="s">
        <v>565</v>
      </c>
    </row>
    <row r="547" spans="1:24" s="44" customFormat="1" x14ac:dyDescent="0.5">
      <c r="A547" s="213" t="s">
        <v>1860</v>
      </c>
      <c r="B547" s="33" t="s">
        <v>13</v>
      </c>
      <c r="C547" s="32">
        <v>5828</v>
      </c>
      <c r="D547" s="32">
        <v>44</v>
      </c>
      <c r="E547" s="32">
        <v>5928</v>
      </c>
      <c r="F547" s="32">
        <v>12</v>
      </c>
      <c r="G547" s="32">
        <v>2</v>
      </c>
      <c r="H547" s="32">
        <v>2</v>
      </c>
      <c r="I547" s="32">
        <v>5</v>
      </c>
      <c r="J547" s="118">
        <f>SUM(G547*400+H547*100+I547)</f>
        <v>1005</v>
      </c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42" t="s">
        <v>565</v>
      </c>
    </row>
    <row r="548" spans="1:24" s="44" customFormat="1" x14ac:dyDescent="0.5">
      <c r="A548" s="213" t="s">
        <v>1861</v>
      </c>
      <c r="B548" s="33" t="s">
        <v>13</v>
      </c>
      <c r="C548" s="32">
        <v>56738</v>
      </c>
      <c r="D548" s="32">
        <v>406</v>
      </c>
      <c r="E548" s="32">
        <v>1084</v>
      </c>
      <c r="F548" s="32">
        <v>4</v>
      </c>
      <c r="G548" s="32">
        <v>2</v>
      </c>
      <c r="H548" s="32">
        <v>3</v>
      </c>
      <c r="I548" s="32">
        <v>94</v>
      </c>
      <c r="J548" s="118">
        <f>SUM(G548*400+H548*100+I548)</f>
        <v>1194</v>
      </c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42" t="s">
        <v>565</v>
      </c>
    </row>
    <row r="549" spans="1:24" s="44" customFormat="1" x14ac:dyDescent="0.5">
      <c r="A549" s="213" t="s">
        <v>1862</v>
      </c>
      <c r="B549" s="33" t="s">
        <v>13</v>
      </c>
      <c r="C549" s="32">
        <v>56739</v>
      </c>
      <c r="D549" s="32">
        <v>407</v>
      </c>
      <c r="E549" s="32">
        <v>1085</v>
      </c>
      <c r="F549" s="32">
        <v>13</v>
      </c>
      <c r="G549" s="32">
        <v>2</v>
      </c>
      <c r="H549" s="32">
        <v>3</v>
      </c>
      <c r="I549" s="32">
        <v>83</v>
      </c>
      <c r="J549" s="118">
        <f>SUM(G549*400+H549*100+I549)</f>
        <v>1183</v>
      </c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42" t="s">
        <v>565</v>
      </c>
    </row>
    <row r="550" spans="1:24" s="44" customFormat="1" x14ac:dyDescent="0.5">
      <c r="A550" s="213" t="s">
        <v>1863</v>
      </c>
      <c r="B550" s="33" t="s">
        <v>13</v>
      </c>
      <c r="C550" s="32">
        <v>654000</v>
      </c>
      <c r="D550" s="32">
        <v>1136</v>
      </c>
      <c r="E550" s="32">
        <v>3572</v>
      </c>
      <c r="F550" s="32">
        <v>13</v>
      </c>
      <c r="G550" s="32">
        <v>4</v>
      </c>
      <c r="H550" s="32">
        <v>1</v>
      </c>
      <c r="I550" s="32">
        <v>97</v>
      </c>
      <c r="J550" s="118">
        <f>SUM(G550*400+H550*100+I550)</f>
        <v>1797</v>
      </c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42" t="s">
        <v>565</v>
      </c>
    </row>
    <row r="551" spans="1:24" s="44" customFormat="1" x14ac:dyDescent="0.5">
      <c r="A551" s="213" t="s">
        <v>1864</v>
      </c>
      <c r="B551" s="33" t="s">
        <v>13</v>
      </c>
      <c r="C551" s="32">
        <v>993</v>
      </c>
      <c r="D551" s="32">
        <v>719</v>
      </c>
      <c r="E551" s="32">
        <v>4469</v>
      </c>
      <c r="F551" s="32">
        <v>13</v>
      </c>
      <c r="G551" s="32" t="s">
        <v>25</v>
      </c>
      <c r="H551" s="32">
        <v>3</v>
      </c>
      <c r="I551" s="32">
        <v>93</v>
      </c>
      <c r="J551" s="118">
        <f>SUM(H551*100+I551)</f>
        <v>393</v>
      </c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42" t="s">
        <v>565</v>
      </c>
    </row>
    <row r="552" spans="1:24" s="44" customFormat="1" x14ac:dyDescent="0.5">
      <c r="A552" s="213" t="s">
        <v>1865</v>
      </c>
      <c r="B552" s="33" t="s">
        <v>13</v>
      </c>
      <c r="C552" s="32">
        <v>994</v>
      </c>
      <c r="D552" s="32">
        <v>720</v>
      </c>
      <c r="E552" s="32">
        <v>4470</v>
      </c>
      <c r="F552" s="32">
        <v>13</v>
      </c>
      <c r="G552" s="32">
        <v>1</v>
      </c>
      <c r="H552" s="32">
        <v>3</v>
      </c>
      <c r="I552" s="32">
        <v>78</v>
      </c>
      <c r="J552" s="118">
        <f>SUM(G552*400+H552*100+I552)</f>
        <v>778</v>
      </c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42" t="s">
        <v>565</v>
      </c>
    </row>
    <row r="553" spans="1:24" s="44" customFormat="1" x14ac:dyDescent="0.5">
      <c r="A553" s="213" t="s">
        <v>1866</v>
      </c>
      <c r="B553" s="33" t="s">
        <v>13</v>
      </c>
      <c r="C553" s="32">
        <v>51168</v>
      </c>
      <c r="D553" s="32">
        <v>958</v>
      </c>
      <c r="E553" s="32">
        <v>973</v>
      </c>
      <c r="F553" s="32">
        <v>8</v>
      </c>
      <c r="G553" s="32">
        <v>2</v>
      </c>
      <c r="H553" s="32" t="s">
        <v>25</v>
      </c>
      <c r="I553" s="32">
        <v>39</v>
      </c>
      <c r="J553" s="118">
        <f>SUM(G553*400+I553)</f>
        <v>839</v>
      </c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42" t="s">
        <v>565</v>
      </c>
    </row>
    <row r="554" spans="1:24" s="44" customFormat="1" x14ac:dyDescent="0.5">
      <c r="A554" s="213" t="s">
        <v>1867</v>
      </c>
      <c r="B554" s="33" t="s">
        <v>13</v>
      </c>
      <c r="C554" s="32">
        <v>5430</v>
      </c>
      <c r="D554" s="32">
        <v>21</v>
      </c>
      <c r="E554" s="32">
        <v>5764</v>
      </c>
      <c r="F554" s="32">
        <v>8</v>
      </c>
      <c r="G554" s="32">
        <v>2</v>
      </c>
      <c r="H554" s="32" t="s">
        <v>25</v>
      </c>
      <c r="I554" s="32">
        <v>14</v>
      </c>
      <c r="J554" s="118">
        <f>SUM(G554*400+I554)</f>
        <v>814</v>
      </c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42" t="s">
        <v>565</v>
      </c>
    </row>
    <row r="555" spans="1:24" s="44" customFormat="1" x14ac:dyDescent="0.5">
      <c r="A555" s="213" t="s">
        <v>1868</v>
      </c>
      <c r="B555" s="33" t="s">
        <v>13</v>
      </c>
      <c r="C555" s="32">
        <v>51169</v>
      </c>
      <c r="D555" s="32">
        <v>959</v>
      </c>
      <c r="E555" s="32">
        <v>974</v>
      </c>
      <c r="F555" s="32">
        <v>8</v>
      </c>
      <c r="G555" s="32" t="s">
        <v>25</v>
      </c>
      <c r="H555" s="32">
        <v>3</v>
      </c>
      <c r="I555" s="32">
        <v>96.8</v>
      </c>
      <c r="J555" s="118">
        <f>SUM(H555*100+I555)</f>
        <v>396.8</v>
      </c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42" t="s">
        <v>565</v>
      </c>
    </row>
    <row r="556" spans="1:24" s="44" customFormat="1" x14ac:dyDescent="0.5">
      <c r="A556" s="213" t="s">
        <v>1869</v>
      </c>
      <c r="B556" s="33" t="s">
        <v>13</v>
      </c>
      <c r="C556" s="32">
        <v>11440</v>
      </c>
      <c r="D556" s="32">
        <v>113</v>
      </c>
      <c r="E556" s="32">
        <v>8926</v>
      </c>
      <c r="F556" s="32">
        <v>8</v>
      </c>
      <c r="G556" s="32" t="s">
        <v>25</v>
      </c>
      <c r="H556" s="32">
        <v>3</v>
      </c>
      <c r="I556" s="32">
        <v>96.8</v>
      </c>
      <c r="J556" s="118">
        <f>SUM(H556*100+I556)</f>
        <v>396.8</v>
      </c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42" t="s">
        <v>565</v>
      </c>
    </row>
    <row r="557" spans="1:24" s="44" customFormat="1" x14ac:dyDescent="0.5">
      <c r="A557" s="213" t="s">
        <v>1870</v>
      </c>
      <c r="B557" s="33" t="s">
        <v>13</v>
      </c>
      <c r="C557" s="32">
        <v>52960</v>
      </c>
      <c r="D557" s="32">
        <v>960</v>
      </c>
      <c r="E557" s="32">
        <v>575</v>
      </c>
      <c r="F557" s="32">
        <v>8</v>
      </c>
      <c r="G557" s="32">
        <v>5</v>
      </c>
      <c r="H557" s="32">
        <v>2</v>
      </c>
      <c r="I557" s="32">
        <v>46</v>
      </c>
      <c r="J557" s="118">
        <f>SUM(G557*400+H557*100+I557)</f>
        <v>2246</v>
      </c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42" t="s">
        <v>565</v>
      </c>
    </row>
    <row r="558" spans="1:24" s="44" customFormat="1" x14ac:dyDescent="0.5">
      <c r="A558" s="213" t="s">
        <v>1871</v>
      </c>
      <c r="B558" s="33" t="s">
        <v>13</v>
      </c>
      <c r="C558" s="32">
        <v>52961</v>
      </c>
      <c r="D558" s="32">
        <v>961</v>
      </c>
      <c r="E558" s="32">
        <v>1004</v>
      </c>
      <c r="F558" s="32">
        <v>8</v>
      </c>
      <c r="G558" s="32">
        <v>5</v>
      </c>
      <c r="H558" s="32">
        <v>3</v>
      </c>
      <c r="I558" s="32">
        <v>32</v>
      </c>
      <c r="J558" s="118">
        <f>SUM(G558*400+H558*100+I558)</f>
        <v>2332</v>
      </c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42" t="s">
        <v>565</v>
      </c>
    </row>
    <row r="559" spans="1:24" s="44" customFormat="1" x14ac:dyDescent="0.5">
      <c r="A559" s="213" t="s">
        <v>1872</v>
      </c>
      <c r="B559" s="33" t="s">
        <v>13</v>
      </c>
      <c r="C559" s="32">
        <v>5545</v>
      </c>
      <c r="D559" s="32">
        <v>36</v>
      </c>
      <c r="E559" s="32">
        <v>5824</v>
      </c>
      <c r="F559" s="32">
        <v>8</v>
      </c>
      <c r="G559" s="32">
        <v>3</v>
      </c>
      <c r="H559" s="32" t="s">
        <v>25</v>
      </c>
      <c r="I559" s="32">
        <v>64</v>
      </c>
      <c r="J559" s="118">
        <f>SUM(G559*400+I559)</f>
        <v>1264</v>
      </c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42" t="s">
        <v>541</v>
      </c>
    </row>
    <row r="560" spans="1:24" s="44" customFormat="1" x14ac:dyDescent="0.5">
      <c r="A560" s="213" t="s">
        <v>1873</v>
      </c>
      <c r="B560" s="33" t="s">
        <v>13</v>
      </c>
      <c r="C560" s="32">
        <v>5546</v>
      </c>
      <c r="D560" s="32">
        <v>37</v>
      </c>
      <c r="E560" s="32">
        <v>5825</v>
      </c>
      <c r="F560" s="32">
        <v>15</v>
      </c>
      <c r="G560" s="32">
        <v>1</v>
      </c>
      <c r="H560" s="32">
        <v>2</v>
      </c>
      <c r="I560" s="32">
        <v>33.200000000000003</v>
      </c>
      <c r="J560" s="118">
        <f>SUM(G560*400+H560*100+I560)</f>
        <v>633.20000000000005</v>
      </c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42" t="s">
        <v>533</v>
      </c>
    </row>
    <row r="561" spans="1:24" s="44" customFormat="1" x14ac:dyDescent="0.5">
      <c r="A561" s="213" t="s">
        <v>1874</v>
      </c>
      <c r="B561" s="33" t="s">
        <v>13</v>
      </c>
      <c r="C561" s="32">
        <v>12070</v>
      </c>
      <c r="D561" s="32">
        <v>187</v>
      </c>
      <c r="E561" s="32">
        <v>9196</v>
      </c>
      <c r="F561" s="32">
        <v>15</v>
      </c>
      <c r="G561" s="32">
        <v>1</v>
      </c>
      <c r="H561" s="32">
        <v>2</v>
      </c>
      <c r="I561" s="32">
        <v>33.200000000000003</v>
      </c>
      <c r="J561" s="118">
        <f>SUM(G561*400+H561*100+I561)</f>
        <v>633.20000000000005</v>
      </c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42" t="s">
        <v>533</v>
      </c>
    </row>
    <row r="562" spans="1:24" s="44" customFormat="1" x14ac:dyDescent="0.5">
      <c r="A562" s="213" t="s">
        <v>1875</v>
      </c>
      <c r="B562" s="33" t="s">
        <v>13</v>
      </c>
      <c r="C562" s="32">
        <v>52921</v>
      </c>
      <c r="D562" s="32">
        <v>408</v>
      </c>
      <c r="E562" s="32">
        <v>1086</v>
      </c>
      <c r="F562" s="32">
        <v>15</v>
      </c>
      <c r="G562" s="32">
        <v>3</v>
      </c>
      <c r="H562" s="32">
        <v>2</v>
      </c>
      <c r="I562" s="32">
        <v>30</v>
      </c>
      <c r="J562" s="118">
        <f>SUM(G562*400+H562*100+I562)</f>
        <v>1430</v>
      </c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42" t="s">
        <v>533</v>
      </c>
    </row>
    <row r="563" spans="1:24" s="44" customFormat="1" x14ac:dyDescent="0.5">
      <c r="A563" s="213" t="s">
        <v>1876</v>
      </c>
      <c r="B563" s="33" t="s">
        <v>13</v>
      </c>
      <c r="C563" s="32">
        <v>52922</v>
      </c>
      <c r="D563" s="32">
        <v>409</v>
      </c>
      <c r="E563" s="32">
        <v>1087</v>
      </c>
      <c r="F563" s="32">
        <v>15</v>
      </c>
      <c r="G563" s="32">
        <v>3</v>
      </c>
      <c r="H563" s="32"/>
      <c r="I563" s="32">
        <v>78</v>
      </c>
      <c r="J563" s="118">
        <f>SUM(G563*400+I563)</f>
        <v>1278</v>
      </c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42" t="s">
        <v>565</v>
      </c>
    </row>
    <row r="564" spans="1:24" s="44" customFormat="1" x14ac:dyDescent="0.5">
      <c r="A564" s="213" t="s">
        <v>1877</v>
      </c>
      <c r="B564" s="33" t="s">
        <v>13</v>
      </c>
      <c r="C564" s="32">
        <v>52923</v>
      </c>
      <c r="D564" s="32">
        <v>962</v>
      </c>
      <c r="E564" s="32">
        <v>1005</v>
      </c>
      <c r="F564" s="32">
        <v>9</v>
      </c>
      <c r="G564" s="32">
        <v>3</v>
      </c>
      <c r="H564" s="32">
        <v>2</v>
      </c>
      <c r="I564" s="32">
        <v>53</v>
      </c>
      <c r="J564" s="118">
        <f>SUM(G564*400+H564*100+I564)</f>
        <v>1453</v>
      </c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42" t="s">
        <v>565</v>
      </c>
    </row>
    <row r="565" spans="1:24" s="44" customFormat="1" x14ac:dyDescent="0.5">
      <c r="A565" s="213" t="s">
        <v>1878</v>
      </c>
      <c r="B565" s="33" t="s">
        <v>13</v>
      </c>
      <c r="C565" s="32">
        <v>4776</v>
      </c>
      <c r="D565" s="32">
        <v>5</v>
      </c>
      <c r="E565" s="32">
        <v>5533</v>
      </c>
      <c r="F565" s="32"/>
      <c r="G565" s="32">
        <v>1</v>
      </c>
      <c r="H565" s="32">
        <v>3</v>
      </c>
      <c r="I565" s="32">
        <v>80</v>
      </c>
      <c r="J565" s="118"/>
      <c r="K565" s="118"/>
      <c r="L565" s="118"/>
      <c r="M565" s="118">
        <f>SUM(G565*400+H565*100+I565)</f>
        <v>780</v>
      </c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42" t="s">
        <v>538</v>
      </c>
    </row>
    <row r="566" spans="1:24" s="44" customFormat="1" x14ac:dyDescent="0.5">
      <c r="A566" s="213" t="s">
        <v>1879</v>
      </c>
      <c r="B566" s="71" t="s">
        <v>13</v>
      </c>
      <c r="C566" s="45">
        <v>4777</v>
      </c>
      <c r="D566" s="45">
        <v>6</v>
      </c>
      <c r="E566" s="45">
        <v>5534</v>
      </c>
      <c r="F566" s="45"/>
      <c r="G566" s="45">
        <v>2</v>
      </c>
      <c r="H566" s="45" t="s">
        <v>25</v>
      </c>
      <c r="I566" s="45" t="s">
        <v>25</v>
      </c>
      <c r="J566" s="217"/>
      <c r="K566" s="217"/>
      <c r="L566" s="217"/>
      <c r="M566" s="217">
        <f>SUM(G566*400)</f>
        <v>800</v>
      </c>
      <c r="N566" s="217"/>
      <c r="O566" s="217"/>
      <c r="P566" s="217"/>
      <c r="Q566" s="217"/>
      <c r="R566" s="217"/>
      <c r="S566" s="217"/>
      <c r="T566" s="217"/>
      <c r="U566" s="217"/>
      <c r="V566" s="217"/>
      <c r="W566" s="217"/>
      <c r="X566" s="75" t="s">
        <v>538</v>
      </c>
    </row>
    <row r="567" spans="1:24" s="44" customFormat="1" ht="27.75" x14ac:dyDescent="0.65">
      <c r="A567" s="304" t="s">
        <v>1760</v>
      </c>
      <c r="B567" s="304"/>
      <c r="C567" s="304"/>
      <c r="D567" s="304"/>
      <c r="E567" s="304"/>
      <c r="F567" s="304"/>
      <c r="G567" s="304"/>
      <c r="H567" s="304"/>
      <c r="I567" s="304"/>
      <c r="J567" s="304"/>
      <c r="K567" s="304"/>
      <c r="L567" s="304"/>
      <c r="M567" s="304"/>
      <c r="N567" s="304"/>
      <c r="O567" s="304"/>
      <c r="P567" s="304"/>
      <c r="Q567" s="304"/>
      <c r="R567" s="304"/>
      <c r="S567" s="304"/>
      <c r="T567" s="304"/>
      <c r="U567" s="304"/>
      <c r="V567" s="304"/>
      <c r="W567" s="304"/>
      <c r="X567" s="304"/>
    </row>
    <row r="568" spans="1:24" s="44" customFormat="1" ht="27.75" x14ac:dyDescent="0.65">
      <c r="A568" s="305" t="s">
        <v>1102</v>
      </c>
      <c r="B568" s="305"/>
      <c r="C568" s="305"/>
      <c r="D568" s="305"/>
      <c r="E568" s="305"/>
      <c r="F568" s="305"/>
      <c r="G568" s="305"/>
      <c r="H568" s="305"/>
      <c r="I568" s="305"/>
      <c r="J568" s="305"/>
      <c r="K568" s="305"/>
      <c r="L568" s="305"/>
      <c r="M568" s="305"/>
      <c r="N568" s="305"/>
      <c r="O568" s="305"/>
      <c r="P568" s="305"/>
      <c r="Q568" s="305"/>
      <c r="R568" s="305"/>
      <c r="S568" s="305"/>
      <c r="T568" s="305"/>
      <c r="U568" s="305"/>
      <c r="V568" s="305"/>
      <c r="W568" s="305"/>
      <c r="X568" s="305"/>
    </row>
    <row r="569" spans="1:24" s="44" customFormat="1" ht="27.75" x14ac:dyDescent="0.65">
      <c r="A569" s="304" t="s">
        <v>1069</v>
      </c>
      <c r="B569" s="304"/>
      <c r="C569" s="304"/>
      <c r="D569" s="304"/>
      <c r="E569" s="304"/>
      <c r="F569" s="304"/>
      <c r="G569" s="304"/>
      <c r="H569" s="304"/>
      <c r="I569" s="304"/>
      <c r="J569" s="304"/>
      <c r="K569" s="304"/>
      <c r="L569" s="304"/>
      <c r="M569" s="304"/>
      <c r="N569" s="304"/>
      <c r="O569" s="304"/>
      <c r="P569" s="304"/>
      <c r="Q569" s="304"/>
      <c r="R569" s="304"/>
      <c r="S569" s="304"/>
      <c r="T569" s="304"/>
      <c r="U569" s="304"/>
      <c r="V569" s="304"/>
      <c r="W569" s="304"/>
      <c r="X569" s="304"/>
    </row>
    <row r="570" spans="1:24" s="44" customFormat="1" ht="27.75" x14ac:dyDescent="0.65">
      <c r="A570" s="304" t="s">
        <v>1070</v>
      </c>
      <c r="B570" s="304"/>
      <c r="C570" s="304"/>
      <c r="D570" s="304"/>
      <c r="E570" s="304"/>
      <c r="F570" s="304"/>
      <c r="G570" s="304"/>
      <c r="H570" s="304"/>
      <c r="I570" s="304"/>
      <c r="J570" s="304"/>
      <c r="K570" s="304"/>
      <c r="L570" s="304"/>
      <c r="M570" s="304"/>
      <c r="N570" s="304"/>
      <c r="O570" s="304"/>
      <c r="P570" s="304"/>
      <c r="Q570" s="304"/>
      <c r="R570" s="304"/>
      <c r="S570" s="304"/>
      <c r="T570" s="304"/>
      <c r="U570" s="304"/>
      <c r="V570" s="304"/>
      <c r="W570" s="304"/>
      <c r="X570" s="304"/>
    </row>
    <row r="571" spans="1:24" s="44" customFormat="1" x14ac:dyDescent="0.5">
      <c r="A571" s="271" t="s">
        <v>1089</v>
      </c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3"/>
      <c r="O571" s="271" t="s">
        <v>1101</v>
      </c>
      <c r="P571" s="272"/>
      <c r="Q571" s="272"/>
      <c r="R571" s="272"/>
      <c r="S571" s="272"/>
      <c r="T571" s="272"/>
      <c r="U571" s="272"/>
      <c r="V571" s="272"/>
      <c r="W571" s="272"/>
      <c r="X571" s="273"/>
    </row>
    <row r="572" spans="1:24" s="44" customFormat="1" x14ac:dyDescent="0.5">
      <c r="A572" s="306" t="s">
        <v>1071</v>
      </c>
      <c r="B572" s="92"/>
      <c r="C572" s="96"/>
      <c r="D572" s="277" t="s">
        <v>0</v>
      </c>
      <c r="E572" s="289" t="s">
        <v>1</v>
      </c>
      <c r="F572" s="86"/>
      <c r="G572" s="291" t="s">
        <v>18</v>
      </c>
      <c r="H572" s="292"/>
      <c r="I572" s="293"/>
      <c r="J572" s="265" t="s">
        <v>1088</v>
      </c>
      <c r="K572" s="266"/>
      <c r="L572" s="266"/>
      <c r="M572" s="266"/>
      <c r="N572" s="267"/>
      <c r="O572" s="268" t="s">
        <v>1071</v>
      </c>
      <c r="P572" s="92"/>
      <c r="Q572" s="92"/>
      <c r="R572" s="104"/>
      <c r="S572" s="308" t="s">
        <v>1088</v>
      </c>
      <c r="T572" s="309"/>
      <c r="U572" s="309"/>
      <c r="V572" s="309"/>
      <c r="W572" s="310"/>
      <c r="X572" s="261" t="s">
        <v>1100</v>
      </c>
    </row>
    <row r="573" spans="1:24" s="44" customFormat="1" x14ac:dyDescent="0.5">
      <c r="A573" s="307"/>
      <c r="B573" s="93" t="s">
        <v>1072</v>
      </c>
      <c r="C573" s="97" t="s">
        <v>1073</v>
      </c>
      <c r="D573" s="278"/>
      <c r="E573" s="290"/>
      <c r="F573" s="87" t="s">
        <v>1075</v>
      </c>
      <c r="G573" s="285" t="s">
        <v>19</v>
      </c>
      <c r="H573" s="277" t="s">
        <v>20</v>
      </c>
      <c r="I573" s="277" t="s">
        <v>21</v>
      </c>
      <c r="J573" s="83"/>
      <c r="K573" s="261" t="s">
        <v>1079</v>
      </c>
      <c r="L573" s="261" t="s">
        <v>1080</v>
      </c>
      <c r="M573" s="89"/>
      <c r="N573" s="83" t="s">
        <v>1086</v>
      </c>
      <c r="O573" s="269"/>
      <c r="P573" s="93"/>
      <c r="Q573" s="93" t="s">
        <v>1072</v>
      </c>
      <c r="R573" s="26" t="s">
        <v>1094</v>
      </c>
      <c r="S573" s="83"/>
      <c r="T573" s="281" t="s">
        <v>1079</v>
      </c>
      <c r="U573" s="261" t="s">
        <v>1080</v>
      </c>
      <c r="V573" s="89"/>
      <c r="W573" s="83" t="s">
        <v>1097</v>
      </c>
      <c r="X573" s="262"/>
    </row>
    <row r="574" spans="1:24" s="44" customFormat="1" x14ac:dyDescent="0.5">
      <c r="A574" s="307"/>
      <c r="B574" s="93" t="s">
        <v>22</v>
      </c>
      <c r="C574" s="97" t="s">
        <v>1074</v>
      </c>
      <c r="D574" s="278"/>
      <c r="E574" s="290"/>
      <c r="F574" s="24" t="s">
        <v>1076</v>
      </c>
      <c r="G574" s="287"/>
      <c r="H574" s="278"/>
      <c r="I574" s="278"/>
      <c r="J574" s="84" t="s">
        <v>1078</v>
      </c>
      <c r="K574" s="262"/>
      <c r="L574" s="262"/>
      <c r="M574" s="89" t="s">
        <v>1081</v>
      </c>
      <c r="N574" s="84" t="s">
        <v>1085</v>
      </c>
      <c r="O574" s="269"/>
      <c r="P574" s="93" t="s">
        <v>1090</v>
      </c>
      <c r="Q574" s="93" t="s">
        <v>1091</v>
      </c>
      <c r="R574" s="26" t="s">
        <v>1095</v>
      </c>
      <c r="S574" s="84" t="s">
        <v>1078</v>
      </c>
      <c r="T574" s="284"/>
      <c r="U574" s="262"/>
      <c r="V574" s="89" t="s">
        <v>1081</v>
      </c>
      <c r="W574" s="84" t="s">
        <v>1098</v>
      </c>
      <c r="X574" s="262"/>
    </row>
    <row r="575" spans="1:24" s="44" customFormat="1" x14ac:dyDescent="0.5">
      <c r="A575" s="307"/>
      <c r="B575" s="93"/>
      <c r="C575" s="97" t="s">
        <v>861</v>
      </c>
      <c r="D575" s="278"/>
      <c r="E575" s="290"/>
      <c r="F575" s="87" t="s">
        <v>1077</v>
      </c>
      <c r="G575" s="287"/>
      <c r="H575" s="278"/>
      <c r="I575" s="278"/>
      <c r="J575" s="84" t="s">
        <v>1082</v>
      </c>
      <c r="K575" s="262"/>
      <c r="L575" s="262"/>
      <c r="M575" s="89" t="s">
        <v>1084</v>
      </c>
      <c r="N575" s="84" t="s">
        <v>1087</v>
      </c>
      <c r="O575" s="269"/>
      <c r="P575" s="93"/>
      <c r="Q575" s="93" t="s">
        <v>1092</v>
      </c>
      <c r="R575" s="26" t="s">
        <v>1096</v>
      </c>
      <c r="S575" s="84" t="s">
        <v>1082</v>
      </c>
      <c r="T575" s="284"/>
      <c r="U575" s="262"/>
      <c r="V575" s="89" t="s">
        <v>1084</v>
      </c>
      <c r="W575" s="84" t="s">
        <v>1091</v>
      </c>
      <c r="X575" s="262"/>
    </row>
    <row r="576" spans="1:24" s="44" customFormat="1" x14ac:dyDescent="0.5">
      <c r="A576" s="28"/>
      <c r="B576" s="94"/>
      <c r="C576" s="22"/>
      <c r="D576" s="29"/>
      <c r="E576" s="22"/>
      <c r="F576" s="29"/>
      <c r="G576" s="103"/>
      <c r="H576" s="29"/>
      <c r="I576" s="29"/>
      <c r="J576" s="85" t="s">
        <v>1083</v>
      </c>
      <c r="K576" s="263"/>
      <c r="L576" s="263"/>
      <c r="M576" s="30" t="s">
        <v>1085</v>
      </c>
      <c r="N576" s="85" t="s">
        <v>1072</v>
      </c>
      <c r="O576" s="270"/>
      <c r="P576" s="94"/>
      <c r="Q576" s="94" t="s">
        <v>1093</v>
      </c>
      <c r="R576" s="65"/>
      <c r="S576" s="85" t="s">
        <v>1083</v>
      </c>
      <c r="T576" s="296"/>
      <c r="U576" s="263"/>
      <c r="V576" s="30" t="s">
        <v>1085</v>
      </c>
      <c r="W576" s="85" t="s">
        <v>1099</v>
      </c>
      <c r="X576" s="263"/>
    </row>
    <row r="577" spans="1:24" s="44" customFormat="1" x14ac:dyDescent="0.5">
      <c r="A577" s="28" t="s">
        <v>1880</v>
      </c>
      <c r="B577" s="33" t="s">
        <v>13</v>
      </c>
      <c r="C577" s="32">
        <v>52924</v>
      </c>
      <c r="D577" s="32">
        <v>963</v>
      </c>
      <c r="E577" s="32">
        <v>1006</v>
      </c>
      <c r="F577" s="32"/>
      <c r="G577" s="32">
        <v>1</v>
      </c>
      <c r="H577" s="32" t="s">
        <v>25</v>
      </c>
      <c r="I577" s="32" t="s">
        <v>25</v>
      </c>
      <c r="J577" s="118"/>
      <c r="K577" s="118"/>
      <c r="L577" s="118"/>
      <c r="M577" s="118">
        <f>SUM(G577*400)</f>
        <v>400</v>
      </c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228" t="s">
        <v>538</v>
      </c>
    </row>
    <row r="578" spans="1:24" s="44" customFormat="1" x14ac:dyDescent="0.5">
      <c r="A578" s="28" t="s">
        <v>1881</v>
      </c>
      <c r="B578" s="33" t="s">
        <v>13</v>
      </c>
      <c r="C578" s="32">
        <v>52962</v>
      </c>
      <c r="D578" s="32">
        <v>964</v>
      </c>
      <c r="E578" s="32">
        <v>1007</v>
      </c>
      <c r="F578" s="32">
        <v>8</v>
      </c>
      <c r="G578" s="32">
        <v>3</v>
      </c>
      <c r="H578" s="32">
        <v>3</v>
      </c>
      <c r="I578" s="32">
        <v>3</v>
      </c>
      <c r="J578" s="118">
        <f>SUM(G578*400+H578*100+I578)</f>
        <v>1503</v>
      </c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228" t="s">
        <v>565</v>
      </c>
    </row>
    <row r="579" spans="1:24" s="44" customFormat="1" x14ac:dyDescent="0.5">
      <c r="A579" s="28" t="s">
        <v>1882</v>
      </c>
      <c r="B579" s="33" t="s">
        <v>13</v>
      </c>
      <c r="C579" s="32">
        <v>52963</v>
      </c>
      <c r="D579" s="32">
        <v>965</v>
      </c>
      <c r="E579" s="32">
        <v>1008</v>
      </c>
      <c r="F579" s="32">
        <v>8</v>
      </c>
      <c r="G579" s="32">
        <v>8</v>
      </c>
      <c r="H579" s="32">
        <v>1</v>
      </c>
      <c r="I579" s="32">
        <v>22</v>
      </c>
      <c r="J579" s="118">
        <f>SUM(G579*400+H579*100+I579)</f>
        <v>3322</v>
      </c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42" t="s">
        <v>565</v>
      </c>
    </row>
    <row r="580" spans="1:24" s="44" customFormat="1" x14ac:dyDescent="0.5">
      <c r="A580" s="28" t="s">
        <v>1883</v>
      </c>
      <c r="B580" s="33" t="s">
        <v>13</v>
      </c>
      <c r="C580" s="32">
        <v>53614</v>
      </c>
      <c r="D580" s="32">
        <v>476</v>
      </c>
      <c r="E580" s="32">
        <v>3390</v>
      </c>
      <c r="F580" s="32">
        <v>9</v>
      </c>
      <c r="G580" s="32" t="s">
        <v>25</v>
      </c>
      <c r="H580" s="32">
        <v>2</v>
      </c>
      <c r="I580" s="32">
        <v>42.8</v>
      </c>
      <c r="J580" s="118">
        <f>SUM(H580*100+I580)</f>
        <v>242.8</v>
      </c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42" t="s">
        <v>533</v>
      </c>
    </row>
    <row r="581" spans="1:24" s="44" customFormat="1" x14ac:dyDescent="0.5">
      <c r="A581" s="28" t="s">
        <v>1884</v>
      </c>
      <c r="B581" s="33" t="s">
        <v>13</v>
      </c>
      <c r="C581" s="32">
        <v>55418</v>
      </c>
      <c r="D581" s="32">
        <v>477</v>
      </c>
      <c r="E581" s="32">
        <v>3885</v>
      </c>
      <c r="F581" s="32"/>
      <c r="G581" s="32" t="s">
        <v>25</v>
      </c>
      <c r="H581" s="32">
        <v>2</v>
      </c>
      <c r="I581" s="32">
        <v>26.4</v>
      </c>
      <c r="J581" s="118">
        <f>SUM(H581*100+I581)</f>
        <v>226.4</v>
      </c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42" t="s">
        <v>533</v>
      </c>
    </row>
    <row r="582" spans="1:24" s="44" customFormat="1" x14ac:dyDescent="0.5">
      <c r="A582" s="28" t="s">
        <v>1885</v>
      </c>
      <c r="B582" s="33" t="s">
        <v>13</v>
      </c>
      <c r="C582" s="32">
        <v>56791</v>
      </c>
      <c r="D582" s="32">
        <v>1073</v>
      </c>
      <c r="E582" s="32">
        <v>872</v>
      </c>
      <c r="F582" s="32"/>
      <c r="G582" s="32">
        <v>1</v>
      </c>
      <c r="H582" s="32" t="s">
        <v>25</v>
      </c>
      <c r="I582" s="32">
        <v>20</v>
      </c>
      <c r="J582" s="118">
        <f>SUM(G582*400+I582)</f>
        <v>420</v>
      </c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42" t="s">
        <v>541</v>
      </c>
    </row>
    <row r="583" spans="1:24" s="44" customFormat="1" x14ac:dyDescent="0.5">
      <c r="A583" s="28" t="s">
        <v>1886</v>
      </c>
      <c r="B583" s="33" t="s">
        <v>13</v>
      </c>
      <c r="C583" s="32">
        <v>52929</v>
      </c>
      <c r="D583" s="32">
        <v>966</v>
      </c>
      <c r="E583" s="32">
        <v>1009</v>
      </c>
      <c r="F583" s="32"/>
      <c r="G583" s="32">
        <v>8</v>
      </c>
      <c r="H583" s="32" t="s">
        <v>25</v>
      </c>
      <c r="I583" s="32">
        <v>19</v>
      </c>
      <c r="J583" s="118">
        <f>SUM(G583*400+I583)</f>
        <v>3219</v>
      </c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42" t="s">
        <v>565</v>
      </c>
    </row>
    <row r="584" spans="1:24" s="44" customFormat="1" x14ac:dyDescent="0.5">
      <c r="A584" s="28" t="s">
        <v>1887</v>
      </c>
      <c r="B584" s="33" t="s">
        <v>13</v>
      </c>
      <c r="C584" s="59">
        <v>61992</v>
      </c>
      <c r="D584" s="59">
        <v>1145</v>
      </c>
      <c r="E584" s="59">
        <v>22</v>
      </c>
      <c r="F584" s="59">
        <v>8</v>
      </c>
      <c r="G584" s="59">
        <v>3</v>
      </c>
      <c r="H584" s="59">
        <v>1</v>
      </c>
      <c r="I584" s="59">
        <v>71.099999999999994</v>
      </c>
      <c r="J584" s="123"/>
      <c r="K584" s="123">
        <f>SUM(G584*400+H584*100+I584)</f>
        <v>1371.1</v>
      </c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40" t="s">
        <v>359</v>
      </c>
    </row>
    <row r="585" spans="1:24" s="44" customFormat="1" x14ac:dyDescent="0.5">
      <c r="A585" s="28" t="s">
        <v>1888</v>
      </c>
      <c r="B585" s="33" t="s">
        <v>13</v>
      </c>
      <c r="C585" s="32">
        <v>61993</v>
      </c>
      <c r="D585" s="32">
        <v>1186</v>
      </c>
      <c r="E585" s="32">
        <v>23</v>
      </c>
      <c r="F585" s="32"/>
      <c r="G585" s="32">
        <v>2</v>
      </c>
      <c r="H585" s="32" t="s">
        <v>25</v>
      </c>
      <c r="I585" s="32">
        <v>77.2</v>
      </c>
      <c r="J585" s="118">
        <f>SUM(G585*400+I585)</f>
        <v>877.2</v>
      </c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42" t="s">
        <v>565</v>
      </c>
    </row>
    <row r="586" spans="1:24" s="44" customFormat="1" x14ac:dyDescent="0.5">
      <c r="A586" s="28" t="s">
        <v>1889</v>
      </c>
      <c r="B586" s="33" t="s">
        <v>13</v>
      </c>
      <c r="C586" s="32">
        <v>60994</v>
      </c>
      <c r="D586" s="32">
        <v>1187</v>
      </c>
      <c r="E586" s="32">
        <v>24</v>
      </c>
      <c r="F586" s="32">
        <v>8</v>
      </c>
      <c r="G586" s="32">
        <v>2</v>
      </c>
      <c r="H586" s="32" t="s">
        <v>25</v>
      </c>
      <c r="I586" s="32">
        <v>81</v>
      </c>
      <c r="J586" s="118">
        <f>SUM(G586*400+I586)</f>
        <v>881</v>
      </c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42" t="s">
        <v>565</v>
      </c>
    </row>
    <row r="587" spans="1:24" s="44" customFormat="1" x14ac:dyDescent="0.5">
      <c r="A587" s="28" t="s">
        <v>1890</v>
      </c>
      <c r="B587" s="33" t="s">
        <v>13</v>
      </c>
      <c r="C587" s="32">
        <v>51187</v>
      </c>
      <c r="D587" s="32">
        <v>989</v>
      </c>
      <c r="E587" s="32">
        <v>21</v>
      </c>
      <c r="F587" s="32"/>
      <c r="G587" s="32">
        <v>9</v>
      </c>
      <c r="H587" s="32">
        <v>3</v>
      </c>
      <c r="I587" s="32">
        <v>85.8</v>
      </c>
      <c r="J587" s="118">
        <f>SUM(G587*400+H587*100+I587)</f>
        <v>3985.8</v>
      </c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42" t="s">
        <v>533</v>
      </c>
    </row>
    <row r="588" spans="1:24" s="44" customFormat="1" x14ac:dyDescent="0.5">
      <c r="A588" s="28" t="s">
        <v>1891</v>
      </c>
      <c r="B588" s="33" t="s">
        <v>13</v>
      </c>
      <c r="C588" s="32">
        <v>51189</v>
      </c>
      <c r="D588" s="32">
        <v>991</v>
      </c>
      <c r="E588" s="32">
        <v>1032</v>
      </c>
      <c r="F588" s="32"/>
      <c r="G588" s="32" t="s">
        <v>25</v>
      </c>
      <c r="H588" s="32">
        <v>2</v>
      </c>
      <c r="I588" s="32">
        <v>84</v>
      </c>
      <c r="J588" s="118">
        <f>SUM(H588*100+I588)</f>
        <v>284</v>
      </c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42" t="s">
        <v>623</v>
      </c>
    </row>
    <row r="589" spans="1:24" s="44" customFormat="1" x14ac:dyDescent="0.5">
      <c r="A589" s="28" t="s">
        <v>1892</v>
      </c>
      <c r="B589" s="33" t="s">
        <v>13</v>
      </c>
      <c r="C589" s="32">
        <v>51190</v>
      </c>
      <c r="D589" s="32">
        <v>992</v>
      </c>
      <c r="E589" s="32">
        <v>1033</v>
      </c>
      <c r="F589" s="32">
        <v>14</v>
      </c>
      <c r="G589" s="32">
        <v>1</v>
      </c>
      <c r="H589" s="32"/>
      <c r="I589" s="32">
        <v>4.3</v>
      </c>
      <c r="J589" s="118">
        <f>SUM(G589*400+I589)</f>
        <v>404.3</v>
      </c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42" t="s">
        <v>533</v>
      </c>
    </row>
    <row r="590" spans="1:24" s="44" customFormat="1" x14ac:dyDescent="0.5">
      <c r="A590" s="28" t="s">
        <v>1893</v>
      </c>
      <c r="B590" s="33" t="s">
        <v>13</v>
      </c>
      <c r="C590" s="32">
        <v>51238</v>
      </c>
      <c r="D590" s="32">
        <v>1060</v>
      </c>
      <c r="E590" s="32">
        <v>862</v>
      </c>
      <c r="F590" s="32"/>
      <c r="G590" s="32" t="s">
        <v>25</v>
      </c>
      <c r="H590" s="32">
        <v>2</v>
      </c>
      <c r="I590" s="32">
        <v>81</v>
      </c>
      <c r="J590" s="118">
        <f>SUM(H590*100+I590)</f>
        <v>281</v>
      </c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42" t="s">
        <v>533</v>
      </c>
    </row>
    <row r="591" spans="1:24" s="44" customFormat="1" x14ac:dyDescent="0.5">
      <c r="A591" s="28" t="s">
        <v>1894</v>
      </c>
      <c r="B591" s="33" t="s">
        <v>13</v>
      </c>
      <c r="C591" s="32">
        <v>51239</v>
      </c>
      <c r="D591" s="32">
        <v>1061</v>
      </c>
      <c r="E591" s="32">
        <v>863</v>
      </c>
      <c r="F591" s="32">
        <v>8</v>
      </c>
      <c r="G591" s="32" t="s">
        <v>25</v>
      </c>
      <c r="H591" s="32">
        <v>2</v>
      </c>
      <c r="I591" s="32">
        <v>9</v>
      </c>
      <c r="J591" s="118">
        <f>SUM(H591*100+I591)</f>
        <v>209</v>
      </c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42" t="s">
        <v>533</v>
      </c>
    </row>
    <row r="592" spans="1:24" s="44" customFormat="1" x14ac:dyDescent="0.5">
      <c r="A592" s="28" t="s">
        <v>1895</v>
      </c>
      <c r="B592" s="33" t="s">
        <v>13</v>
      </c>
      <c r="C592" s="32">
        <v>51242</v>
      </c>
      <c r="D592" s="32">
        <v>1064</v>
      </c>
      <c r="E592" s="32">
        <v>866</v>
      </c>
      <c r="F592" s="32">
        <v>8</v>
      </c>
      <c r="G592" s="32" t="s">
        <v>25</v>
      </c>
      <c r="H592" s="32">
        <v>1</v>
      </c>
      <c r="I592" s="32">
        <v>74</v>
      </c>
      <c r="J592" s="118">
        <f>SUM(H592*100+I592)</f>
        <v>174</v>
      </c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42" t="s">
        <v>533</v>
      </c>
    </row>
    <row r="593" spans="1:25" s="44" customFormat="1" x14ac:dyDescent="0.5">
      <c r="A593" s="28" t="s">
        <v>1896</v>
      </c>
      <c r="B593" s="33" t="s">
        <v>13</v>
      </c>
      <c r="C593" s="32">
        <v>51241</v>
      </c>
      <c r="D593" s="32">
        <v>1063</v>
      </c>
      <c r="E593" s="32">
        <v>865</v>
      </c>
      <c r="F593" s="32">
        <v>8</v>
      </c>
      <c r="G593" s="32" t="s">
        <v>25</v>
      </c>
      <c r="H593" s="32">
        <v>2</v>
      </c>
      <c r="I593" s="32">
        <v>6</v>
      </c>
      <c r="J593" s="118">
        <f>SUM(H593*100+I593)</f>
        <v>206</v>
      </c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42" t="s">
        <v>533</v>
      </c>
    </row>
    <row r="594" spans="1:25" s="44" customFormat="1" x14ac:dyDescent="0.5">
      <c r="A594" s="28" t="s">
        <v>1897</v>
      </c>
      <c r="B594" s="33" t="s">
        <v>13</v>
      </c>
      <c r="C594" s="32">
        <v>51280</v>
      </c>
      <c r="D594" s="32">
        <v>1062</v>
      </c>
      <c r="E594" s="32">
        <v>864</v>
      </c>
      <c r="F594" s="32">
        <v>8</v>
      </c>
      <c r="G594" s="32" t="s">
        <v>25</v>
      </c>
      <c r="H594" s="32"/>
      <c r="I594" s="32">
        <v>53</v>
      </c>
      <c r="J594" s="118">
        <f>SUM(I594)</f>
        <v>53</v>
      </c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42" t="s">
        <v>533</v>
      </c>
    </row>
    <row r="595" spans="1:25" s="44" customFormat="1" x14ac:dyDescent="0.5">
      <c r="A595" s="28" t="s">
        <v>1898</v>
      </c>
      <c r="B595" s="33" t="s">
        <v>13</v>
      </c>
      <c r="C595" s="32">
        <v>51243</v>
      </c>
      <c r="D595" s="32">
        <v>1065</v>
      </c>
      <c r="E595" s="32">
        <v>867</v>
      </c>
      <c r="F595" s="32">
        <v>8</v>
      </c>
      <c r="G595" s="32" t="s">
        <v>25</v>
      </c>
      <c r="H595" s="32">
        <v>3</v>
      </c>
      <c r="I595" s="32">
        <v>36</v>
      </c>
      <c r="J595" s="118">
        <f>SUM(H595*100+I595)</f>
        <v>336</v>
      </c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42" t="s">
        <v>533</v>
      </c>
    </row>
    <row r="596" spans="1:25" s="44" customFormat="1" x14ac:dyDescent="0.5">
      <c r="A596" s="28" t="s">
        <v>1899</v>
      </c>
      <c r="B596" s="33" t="s">
        <v>13</v>
      </c>
      <c r="C596" s="32">
        <v>56790</v>
      </c>
      <c r="D596" s="32">
        <v>1072</v>
      </c>
      <c r="E596" s="32">
        <v>3701</v>
      </c>
      <c r="F596" s="32">
        <v>8</v>
      </c>
      <c r="G596" s="32">
        <v>1</v>
      </c>
      <c r="H596" s="32">
        <v>1</v>
      </c>
      <c r="I596" s="32">
        <v>9</v>
      </c>
      <c r="J596" s="118">
        <f>SUM(G596*400+H596*100+I596)</f>
        <v>509</v>
      </c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42" t="s">
        <v>541</v>
      </c>
    </row>
    <row r="597" spans="1:25" s="63" customFormat="1" x14ac:dyDescent="0.5">
      <c r="A597" s="28" t="s">
        <v>1900</v>
      </c>
      <c r="B597" s="33" t="s">
        <v>13</v>
      </c>
      <c r="C597" s="32">
        <v>56789</v>
      </c>
      <c r="D597" s="32">
        <v>1068</v>
      </c>
      <c r="E597" s="32">
        <v>3832</v>
      </c>
      <c r="F597" s="32"/>
      <c r="G597" s="32">
        <v>2</v>
      </c>
      <c r="H597" s="32">
        <v>1</v>
      </c>
      <c r="I597" s="32">
        <v>22.6</v>
      </c>
      <c r="J597" s="118">
        <f>SUM(G597*400+H597*100+I597)</f>
        <v>922.6</v>
      </c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42" t="s">
        <v>822</v>
      </c>
      <c r="Y597" s="44"/>
    </row>
    <row r="598" spans="1:25" s="44" customFormat="1" x14ac:dyDescent="0.5">
      <c r="A598" s="28" t="s">
        <v>1901</v>
      </c>
      <c r="B598" s="33" t="s">
        <v>13</v>
      </c>
      <c r="C598" s="32">
        <v>42976</v>
      </c>
      <c r="D598" s="32">
        <v>1066</v>
      </c>
      <c r="E598" s="32">
        <v>868</v>
      </c>
      <c r="F598" s="32">
        <v>8</v>
      </c>
      <c r="G598" s="32">
        <v>1</v>
      </c>
      <c r="H598" s="32">
        <v>3</v>
      </c>
      <c r="I598" s="32">
        <v>12</v>
      </c>
      <c r="J598" s="118">
        <f>SUM(G598*400+H598*100+I598)</f>
        <v>712</v>
      </c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42" t="s">
        <v>533</v>
      </c>
    </row>
    <row r="599" spans="1:25" s="44" customFormat="1" x14ac:dyDescent="0.5">
      <c r="A599" s="28" t="s">
        <v>1902</v>
      </c>
      <c r="B599" s="33" t="s">
        <v>13</v>
      </c>
      <c r="C599" s="32">
        <v>56787</v>
      </c>
      <c r="D599" s="32">
        <v>1067</v>
      </c>
      <c r="E599" s="32">
        <v>869</v>
      </c>
      <c r="F599" s="32">
        <v>8</v>
      </c>
      <c r="G599" s="32" t="s">
        <v>25</v>
      </c>
      <c r="H599" s="32" t="s">
        <v>25</v>
      </c>
      <c r="I599" s="32">
        <v>29</v>
      </c>
      <c r="J599" s="118">
        <f>SUM(I599)</f>
        <v>29</v>
      </c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42" t="s">
        <v>825</v>
      </c>
    </row>
    <row r="600" spans="1:25" s="44" customFormat="1" x14ac:dyDescent="0.5">
      <c r="A600" s="28" t="s">
        <v>1903</v>
      </c>
      <c r="B600" s="33" t="s">
        <v>13</v>
      </c>
      <c r="C600" s="32">
        <v>51171</v>
      </c>
      <c r="D600" s="32">
        <v>969</v>
      </c>
      <c r="E600" s="32">
        <v>1011</v>
      </c>
      <c r="F600" s="32">
        <v>8</v>
      </c>
      <c r="G600" s="32">
        <v>1</v>
      </c>
      <c r="H600" s="32" t="s">
        <v>25</v>
      </c>
      <c r="I600" s="32">
        <v>62</v>
      </c>
      <c r="J600" s="118">
        <f>SUM(G600*400+I600)</f>
        <v>462</v>
      </c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228" t="s">
        <v>565</v>
      </c>
    </row>
    <row r="601" spans="1:25" s="44" customFormat="1" x14ac:dyDescent="0.5">
      <c r="A601" s="28" t="s">
        <v>1904</v>
      </c>
      <c r="B601" s="71" t="s">
        <v>13</v>
      </c>
      <c r="C601" s="45">
        <v>51172</v>
      </c>
      <c r="D601" s="45">
        <v>970</v>
      </c>
      <c r="E601" s="45">
        <v>1012</v>
      </c>
      <c r="F601" s="45">
        <v>8</v>
      </c>
      <c r="G601" s="45">
        <v>1</v>
      </c>
      <c r="H601" s="45" t="s">
        <v>25</v>
      </c>
      <c r="I601" s="45">
        <v>62</v>
      </c>
      <c r="J601" s="217">
        <f>SUM(G601*400+I601)</f>
        <v>462</v>
      </c>
      <c r="K601" s="217"/>
      <c r="L601" s="217"/>
      <c r="M601" s="217"/>
      <c r="N601" s="217"/>
      <c r="O601" s="217"/>
      <c r="P601" s="217"/>
      <c r="Q601" s="217"/>
      <c r="R601" s="217"/>
      <c r="S601" s="217"/>
      <c r="T601" s="217"/>
      <c r="U601" s="217"/>
      <c r="V601" s="217"/>
      <c r="W601" s="217"/>
      <c r="X601" s="75" t="s">
        <v>565</v>
      </c>
    </row>
    <row r="602" spans="1:25" s="44" customFormat="1" ht="27.75" x14ac:dyDescent="0.65">
      <c r="A602" s="304" t="s">
        <v>1761</v>
      </c>
      <c r="B602" s="304"/>
      <c r="C602" s="304"/>
      <c r="D602" s="304"/>
      <c r="E602" s="304"/>
      <c r="F602" s="304"/>
      <c r="G602" s="304"/>
      <c r="H602" s="304"/>
      <c r="I602" s="304"/>
      <c r="J602" s="304"/>
      <c r="K602" s="304"/>
      <c r="L602" s="304"/>
      <c r="M602" s="304"/>
      <c r="N602" s="304"/>
      <c r="O602" s="304"/>
      <c r="P602" s="304"/>
      <c r="Q602" s="304"/>
      <c r="R602" s="304"/>
      <c r="S602" s="304"/>
      <c r="T602" s="304"/>
      <c r="U602" s="304"/>
      <c r="V602" s="304"/>
      <c r="W602" s="304"/>
      <c r="X602" s="304"/>
    </row>
    <row r="603" spans="1:25" s="44" customFormat="1" ht="27.75" x14ac:dyDescent="0.65">
      <c r="A603" s="305" t="s">
        <v>1102</v>
      </c>
      <c r="B603" s="305"/>
      <c r="C603" s="305"/>
      <c r="D603" s="305"/>
      <c r="E603" s="305"/>
      <c r="F603" s="305"/>
      <c r="G603" s="305"/>
      <c r="H603" s="305"/>
      <c r="I603" s="305"/>
      <c r="J603" s="305"/>
      <c r="K603" s="305"/>
      <c r="L603" s="305"/>
      <c r="M603" s="305"/>
      <c r="N603" s="305"/>
      <c r="O603" s="305"/>
      <c r="P603" s="305"/>
      <c r="Q603" s="305"/>
      <c r="R603" s="305"/>
      <c r="S603" s="305"/>
      <c r="T603" s="305"/>
      <c r="U603" s="305"/>
      <c r="V603" s="305"/>
      <c r="W603" s="305"/>
      <c r="X603" s="305"/>
    </row>
    <row r="604" spans="1:25" s="44" customFormat="1" ht="27.75" x14ac:dyDescent="0.65">
      <c r="A604" s="304" t="s">
        <v>1069</v>
      </c>
      <c r="B604" s="304"/>
      <c r="C604" s="304"/>
      <c r="D604" s="304"/>
      <c r="E604" s="304"/>
      <c r="F604" s="304"/>
      <c r="G604" s="304"/>
      <c r="H604" s="304"/>
      <c r="I604" s="304"/>
      <c r="J604" s="304"/>
      <c r="K604" s="304"/>
      <c r="L604" s="304"/>
      <c r="M604" s="304"/>
      <c r="N604" s="304"/>
      <c r="O604" s="304"/>
      <c r="P604" s="304"/>
      <c r="Q604" s="304"/>
      <c r="R604" s="304"/>
      <c r="S604" s="304"/>
      <c r="T604" s="304"/>
      <c r="U604" s="304"/>
      <c r="V604" s="304"/>
      <c r="W604" s="304"/>
      <c r="X604" s="304"/>
    </row>
    <row r="605" spans="1:25" s="44" customFormat="1" ht="27.75" x14ac:dyDescent="0.65">
      <c r="A605" s="304" t="s">
        <v>1070</v>
      </c>
      <c r="B605" s="304"/>
      <c r="C605" s="304"/>
      <c r="D605" s="304"/>
      <c r="E605" s="304"/>
      <c r="F605" s="304"/>
      <c r="G605" s="304"/>
      <c r="H605" s="304"/>
      <c r="I605" s="304"/>
      <c r="J605" s="304"/>
      <c r="K605" s="304"/>
      <c r="L605" s="304"/>
      <c r="M605" s="304"/>
      <c r="N605" s="304"/>
      <c r="O605" s="304"/>
      <c r="P605" s="304"/>
      <c r="Q605" s="304"/>
      <c r="R605" s="304"/>
      <c r="S605" s="304"/>
      <c r="T605" s="304"/>
      <c r="U605" s="304"/>
      <c r="V605" s="304"/>
      <c r="W605" s="304"/>
      <c r="X605" s="304"/>
    </row>
    <row r="606" spans="1:25" s="44" customFormat="1" x14ac:dyDescent="0.5">
      <c r="A606" s="271" t="s">
        <v>1089</v>
      </c>
      <c r="B606" s="272"/>
      <c r="C606" s="272"/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3"/>
      <c r="O606" s="271" t="s">
        <v>1101</v>
      </c>
      <c r="P606" s="272"/>
      <c r="Q606" s="272"/>
      <c r="R606" s="272"/>
      <c r="S606" s="272"/>
      <c r="T606" s="272"/>
      <c r="U606" s="272"/>
      <c r="V606" s="272"/>
      <c r="W606" s="272"/>
      <c r="X606" s="273"/>
    </row>
    <row r="607" spans="1:25" s="44" customFormat="1" x14ac:dyDescent="0.5">
      <c r="A607" s="306" t="s">
        <v>1071</v>
      </c>
      <c r="B607" s="92"/>
      <c r="C607" s="96"/>
      <c r="D607" s="277" t="s">
        <v>0</v>
      </c>
      <c r="E607" s="289" t="s">
        <v>1</v>
      </c>
      <c r="F607" s="86"/>
      <c r="G607" s="291" t="s">
        <v>18</v>
      </c>
      <c r="H607" s="292"/>
      <c r="I607" s="293"/>
      <c r="J607" s="265" t="s">
        <v>1088</v>
      </c>
      <c r="K607" s="266"/>
      <c r="L607" s="266"/>
      <c r="M607" s="266"/>
      <c r="N607" s="267"/>
      <c r="O607" s="268" t="s">
        <v>1071</v>
      </c>
      <c r="P607" s="92"/>
      <c r="Q607" s="92"/>
      <c r="R607" s="104"/>
      <c r="S607" s="308" t="s">
        <v>1088</v>
      </c>
      <c r="T607" s="309"/>
      <c r="U607" s="309"/>
      <c r="V607" s="309"/>
      <c r="W607" s="310"/>
      <c r="X607" s="261" t="s">
        <v>1100</v>
      </c>
    </row>
    <row r="608" spans="1:25" s="44" customFormat="1" x14ac:dyDescent="0.5">
      <c r="A608" s="307"/>
      <c r="B608" s="93" t="s">
        <v>1072</v>
      </c>
      <c r="C608" s="97" t="s">
        <v>1073</v>
      </c>
      <c r="D608" s="278"/>
      <c r="E608" s="290"/>
      <c r="F608" s="87" t="s">
        <v>1075</v>
      </c>
      <c r="G608" s="285" t="s">
        <v>19</v>
      </c>
      <c r="H608" s="277" t="s">
        <v>20</v>
      </c>
      <c r="I608" s="277" t="s">
        <v>21</v>
      </c>
      <c r="J608" s="83"/>
      <c r="K608" s="261" t="s">
        <v>1079</v>
      </c>
      <c r="L608" s="261" t="s">
        <v>1080</v>
      </c>
      <c r="M608" s="89"/>
      <c r="N608" s="83" t="s">
        <v>1086</v>
      </c>
      <c r="O608" s="269"/>
      <c r="P608" s="93"/>
      <c r="Q608" s="93" t="s">
        <v>1072</v>
      </c>
      <c r="R608" s="26" t="s">
        <v>1094</v>
      </c>
      <c r="S608" s="83"/>
      <c r="T608" s="281" t="s">
        <v>1079</v>
      </c>
      <c r="U608" s="261" t="s">
        <v>1080</v>
      </c>
      <c r="V608" s="89"/>
      <c r="W608" s="83" t="s">
        <v>1097</v>
      </c>
      <c r="X608" s="262"/>
    </row>
    <row r="609" spans="1:24" s="44" customFormat="1" x14ac:dyDescent="0.5">
      <c r="A609" s="307"/>
      <c r="B609" s="93" t="s">
        <v>22</v>
      </c>
      <c r="C609" s="97" t="s">
        <v>1074</v>
      </c>
      <c r="D609" s="278"/>
      <c r="E609" s="290"/>
      <c r="F609" s="24" t="s">
        <v>1076</v>
      </c>
      <c r="G609" s="287"/>
      <c r="H609" s="278"/>
      <c r="I609" s="278"/>
      <c r="J609" s="84" t="s">
        <v>1078</v>
      </c>
      <c r="K609" s="262"/>
      <c r="L609" s="262"/>
      <c r="M609" s="89" t="s">
        <v>1081</v>
      </c>
      <c r="N609" s="84" t="s">
        <v>1085</v>
      </c>
      <c r="O609" s="269"/>
      <c r="P609" s="93" t="s">
        <v>1090</v>
      </c>
      <c r="Q609" s="93" t="s">
        <v>1091</v>
      </c>
      <c r="R609" s="26" t="s">
        <v>1095</v>
      </c>
      <c r="S609" s="84" t="s">
        <v>1078</v>
      </c>
      <c r="T609" s="284"/>
      <c r="U609" s="262"/>
      <c r="V609" s="89" t="s">
        <v>1081</v>
      </c>
      <c r="W609" s="84" t="s">
        <v>1098</v>
      </c>
      <c r="X609" s="262"/>
    </row>
    <row r="610" spans="1:24" s="44" customFormat="1" x14ac:dyDescent="0.5">
      <c r="A610" s="307"/>
      <c r="B610" s="93"/>
      <c r="C610" s="97" t="s">
        <v>861</v>
      </c>
      <c r="D610" s="278"/>
      <c r="E610" s="290"/>
      <c r="F610" s="87" t="s">
        <v>1077</v>
      </c>
      <c r="G610" s="287"/>
      <c r="H610" s="278"/>
      <c r="I610" s="278"/>
      <c r="J610" s="84" t="s">
        <v>1082</v>
      </c>
      <c r="K610" s="262"/>
      <c r="L610" s="262"/>
      <c r="M610" s="89" t="s">
        <v>1084</v>
      </c>
      <c r="N610" s="84" t="s">
        <v>1087</v>
      </c>
      <c r="O610" s="269"/>
      <c r="P610" s="93"/>
      <c r="Q610" s="93" t="s">
        <v>1092</v>
      </c>
      <c r="R610" s="26" t="s">
        <v>1096</v>
      </c>
      <c r="S610" s="84" t="s">
        <v>1082</v>
      </c>
      <c r="T610" s="284"/>
      <c r="U610" s="262"/>
      <c r="V610" s="89" t="s">
        <v>1084</v>
      </c>
      <c r="W610" s="84" t="s">
        <v>1091</v>
      </c>
      <c r="X610" s="262"/>
    </row>
    <row r="611" spans="1:24" s="44" customFormat="1" ht="26.25" customHeight="1" x14ac:dyDescent="0.5">
      <c r="A611" s="28"/>
      <c r="B611" s="94"/>
      <c r="C611" s="22"/>
      <c r="D611" s="29"/>
      <c r="E611" s="22"/>
      <c r="F611" s="29"/>
      <c r="G611" s="103"/>
      <c r="H611" s="29"/>
      <c r="I611" s="29"/>
      <c r="J611" s="85" t="s">
        <v>1083</v>
      </c>
      <c r="K611" s="263"/>
      <c r="L611" s="263"/>
      <c r="M611" s="30" t="s">
        <v>1085</v>
      </c>
      <c r="N611" s="85" t="s">
        <v>1072</v>
      </c>
      <c r="O611" s="270"/>
      <c r="P611" s="94"/>
      <c r="Q611" s="94" t="s">
        <v>1093</v>
      </c>
      <c r="R611" s="65"/>
      <c r="S611" s="85" t="s">
        <v>1083</v>
      </c>
      <c r="T611" s="296"/>
      <c r="U611" s="263"/>
      <c r="V611" s="30" t="s">
        <v>1085</v>
      </c>
      <c r="W611" s="85" t="s">
        <v>1099</v>
      </c>
      <c r="X611" s="263"/>
    </row>
    <row r="612" spans="1:24" s="44" customFormat="1" x14ac:dyDescent="0.5">
      <c r="A612" s="213" t="s">
        <v>1905</v>
      </c>
      <c r="B612" s="33" t="s">
        <v>13</v>
      </c>
      <c r="C612" s="32">
        <v>10192</v>
      </c>
      <c r="D612" s="32">
        <v>1122</v>
      </c>
      <c r="E612" s="32">
        <v>8438</v>
      </c>
      <c r="F612" s="32">
        <v>8</v>
      </c>
      <c r="G612" s="32">
        <v>4</v>
      </c>
      <c r="H612" s="32">
        <v>2</v>
      </c>
      <c r="I612" s="32">
        <v>47.1</v>
      </c>
      <c r="J612" s="118">
        <f>SUM(G612*400+H612*100+I612)</f>
        <v>1847.1</v>
      </c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42" t="s">
        <v>533</v>
      </c>
    </row>
    <row r="613" spans="1:24" s="44" customFormat="1" x14ac:dyDescent="0.5">
      <c r="A613" s="213" t="s">
        <v>1906</v>
      </c>
      <c r="B613" s="33" t="s">
        <v>13</v>
      </c>
      <c r="C613" s="32">
        <v>51182</v>
      </c>
      <c r="D613" s="32">
        <v>982</v>
      </c>
      <c r="E613" s="32">
        <v>1024</v>
      </c>
      <c r="F613" s="32">
        <v>15</v>
      </c>
      <c r="G613" s="32">
        <v>2</v>
      </c>
      <c r="H613" s="32" t="s">
        <v>25</v>
      </c>
      <c r="I613" s="32">
        <v>93</v>
      </c>
      <c r="J613" s="118">
        <f>SUM(G613*400+I613)</f>
        <v>893</v>
      </c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42" t="s">
        <v>565</v>
      </c>
    </row>
    <row r="614" spans="1:24" s="44" customFormat="1" x14ac:dyDescent="0.5">
      <c r="A614" s="213" t="s">
        <v>1907</v>
      </c>
      <c r="B614" s="33" t="s">
        <v>13</v>
      </c>
      <c r="C614" s="32">
        <v>51181</v>
      </c>
      <c r="D614" s="32">
        <v>981</v>
      </c>
      <c r="E614" s="32">
        <v>1023</v>
      </c>
      <c r="F614" s="32">
        <v>14</v>
      </c>
      <c r="G614" s="32" t="s">
        <v>25</v>
      </c>
      <c r="H614" s="32" t="s">
        <v>25</v>
      </c>
      <c r="I614" s="32">
        <v>82</v>
      </c>
      <c r="J614" s="118">
        <f>SUM(I614)</f>
        <v>82</v>
      </c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42" t="s">
        <v>565</v>
      </c>
    </row>
    <row r="615" spans="1:24" s="44" customFormat="1" x14ac:dyDescent="0.5">
      <c r="A615" s="213" t="s">
        <v>1908</v>
      </c>
      <c r="B615" s="33" t="s">
        <v>13</v>
      </c>
      <c r="C615" s="32">
        <v>51185</v>
      </c>
      <c r="D615" s="32">
        <v>986</v>
      </c>
      <c r="E615" s="32">
        <v>1028</v>
      </c>
      <c r="F615" s="32">
        <v>14</v>
      </c>
      <c r="G615" s="32">
        <v>3</v>
      </c>
      <c r="H615" s="32">
        <v>2</v>
      </c>
      <c r="I615" s="32">
        <v>40</v>
      </c>
      <c r="J615" s="118">
        <f>SUM(G615*400+H615*100+I615)</f>
        <v>1440</v>
      </c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42" t="s">
        <v>542</v>
      </c>
    </row>
    <row r="616" spans="1:24" s="44" customFormat="1" x14ac:dyDescent="0.5">
      <c r="A616" s="213" t="s">
        <v>1909</v>
      </c>
      <c r="B616" s="33" t="s">
        <v>13</v>
      </c>
      <c r="C616" s="32">
        <v>5990</v>
      </c>
      <c r="D616" s="32">
        <v>36</v>
      </c>
      <c r="E616" s="32">
        <v>6022</v>
      </c>
      <c r="F616" s="32">
        <v>14</v>
      </c>
      <c r="G616" s="32" t="s">
        <v>25</v>
      </c>
      <c r="H616" s="32">
        <v>1</v>
      </c>
      <c r="I616" s="32">
        <v>52</v>
      </c>
      <c r="J616" s="118">
        <f>SUM(H616*100+I616)</f>
        <v>152</v>
      </c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42" t="s">
        <v>541</v>
      </c>
    </row>
    <row r="617" spans="1:24" s="44" customFormat="1" x14ac:dyDescent="0.5">
      <c r="A617" s="213" t="s">
        <v>1910</v>
      </c>
      <c r="B617" s="33" t="s">
        <v>13</v>
      </c>
      <c r="C617" s="32">
        <v>10191</v>
      </c>
      <c r="D617" s="32">
        <v>1120</v>
      </c>
      <c r="E617" s="32">
        <v>8437</v>
      </c>
      <c r="F617" s="32">
        <v>8</v>
      </c>
      <c r="G617" s="32" t="s">
        <v>25</v>
      </c>
      <c r="H617" s="32">
        <v>1</v>
      </c>
      <c r="I617" s="32">
        <v>15.4</v>
      </c>
      <c r="J617" s="118">
        <f>SUM(H617*100+I617)</f>
        <v>115.4</v>
      </c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42" t="s">
        <v>565</v>
      </c>
    </row>
    <row r="618" spans="1:24" s="44" customFormat="1" x14ac:dyDescent="0.5">
      <c r="A618" s="213" t="s">
        <v>1911</v>
      </c>
      <c r="B618" s="33" t="s">
        <v>13</v>
      </c>
      <c r="C618" s="32">
        <v>1305</v>
      </c>
      <c r="D618" s="32">
        <v>1258</v>
      </c>
      <c r="E618" s="32">
        <v>4399</v>
      </c>
      <c r="F618" s="32">
        <v>8</v>
      </c>
      <c r="G618" s="32">
        <v>1</v>
      </c>
      <c r="H618" s="32" t="s">
        <v>25</v>
      </c>
      <c r="I618" s="32">
        <v>17</v>
      </c>
      <c r="J618" s="118">
        <f>SUM(G618*400+I618)</f>
        <v>417</v>
      </c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42" t="s">
        <v>565</v>
      </c>
    </row>
    <row r="619" spans="1:24" s="44" customFormat="1" x14ac:dyDescent="0.5">
      <c r="A619" s="213" t="s">
        <v>1912</v>
      </c>
      <c r="B619" s="33" t="s">
        <v>13</v>
      </c>
      <c r="C619" s="32">
        <v>51183</v>
      </c>
      <c r="D619" s="32">
        <v>984</v>
      </c>
      <c r="E619" s="32">
        <v>1025</v>
      </c>
      <c r="F619" s="32">
        <v>8</v>
      </c>
      <c r="G619" s="32">
        <v>7</v>
      </c>
      <c r="H619" s="32">
        <v>1</v>
      </c>
      <c r="I619" s="32">
        <v>20.6</v>
      </c>
      <c r="J619" s="118">
        <f>SUM(G619*400+H619*100+I619)</f>
        <v>2920.6</v>
      </c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42" t="s">
        <v>565</v>
      </c>
    </row>
    <row r="620" spans="1:24" s="44" customFormat="1" x14ac:dyDescent="0.5">
      <c r="A620" s="213" t="s">
        <v>1913</v>
      </c>
      <c r="B620" s="33" t="s">
        <v>13</v>
      </c>
      <c r="C620" s="32">
        <v>51184</v>
      </c>
      <c r="D620" s="32">
        <v>985</v>
      </c>
      <c r="E620" s="32">
        <v>1027</v>
      </c>
      <c r="F620" s="32">
        <v>4</v>
      </c>
      <c r="G620" s="32" t="s">
        <v>25</v>
      </c>
      <c r="H620" s="32">
        <v>2</v>
      </c>
      <c r="I620" s="32">
        <v>8</v>
      </c>
      <c r="J620" s="118">
        <f>SUM(H620*100+I620)</f>
        <v>208</v>
      </c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42" t="s">
        <v>565</v>
      </c>
    </row>
    <row r="621" spans="1:24" s="44" customFormat="1" x14ac:dyDescent="0.5">
      <c r="A621" s="213" t="s">
        <v>1914</v>
      </c>
      <c r="B621" s="33" t="s">
        <v>13</v>
      </c>
      <c r="C621" s="32">
        <v>51186</v>
      </c>
      <c r="D621" s="32">
        <v>987</v>
      </c>
      <c r="E621" s="32">
        <v>1029</v>
      </c>
      <c r="F621" s="32">
        <v>14</v>
      </c>
      <c r="G621" s="32" t="s">
        <v>25</v>
      </c>
      <c r="H621" s="32">
        <v>1</v>
      </c>
      <c r="I621" s="32">
        <v>54</v>
      </c>
      <c r="J621" s="118">
        <f>SUM(H621*100+I621)</f>
        <v>154</v>
      </c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42" t="s">
        <v>541</v>
      </c>
    </row>
    <row r="622" spans="1:24" s="44" customFormat="1" x14ac:dyDescent="0.5">
      <c r="A622" s="213" t="s">
        <v>1915</v>
      </c>
      <c r="B622" s="33" t="s">
        <v>13</v>
      </c>
      <c r="C622" s="32">
        <v>52967</v>
      </c>
      <c r="D622" s="32">
        <v>988</v>
      </c>
      <c r="E622" s="32">
        <v>1030</v>
      </c>
      <c r="F622" s="32">
        <v>14</v>
      </c>
      <c r="G622" s="32">
        <v>2</v>
      </c>
      <c r="H622" s="32">
        <v>2</v>
      </c>
      <c r="I622" s="32">
        <v>31</v>
      </c>
      <c r="J622" s="118">
        <f>SUM(G622*400+H622*100+I622)</f>
        <v>1031</v>
      </c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42" t="s">
        <v>533</v>
      </c>
    </row>
    <row r="623" spans="1:24" s="44" customFormat="1" x14ac:dyDescent="0.5">
      <c r="A623" s="213" t="s">
        <v>1916</v>
      </c>
      <c r="B623" s="33" t="s">
        <v>13</v>
      </c>
      <c r="C623" s="32">
        <v>1135</v>
      </c>
      <c r="D623" s="32">
        <v>1257</v>
      </c>
      <c r="E623" s="32">
        <v>4398</v>
      </c>
      <c r="F623" s="32">
        <v>8</v>
      </c>
      <c r="G623" s="32">
        <v>10</v>
      </c>
      <c r="H623" s="32" t="s">
        <v>25</v>
      </c>
      <c r="I623" s="32">
        <v>20</v>
      </c>
      <c r="J623" s="118">
        <f>SUM(G623*400+I623)</f>
        <v>4020</v>
      </c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42" t="s">
        <v>565</v>
      </c>
    </row>
    <row r="624" spans="1:24" s="44" customFormat="1" x14ac:dyDescent="0.5">
      <c r="A624" s="213" t="s">
        <v>1917</v>
      </c>
      <c r="B624" s="33" t="s">
        <v>13</v>
      </c>
      <c r="C624" s="32">
        <v>51191</v>
      </c>
      <c r="D624" s="32">
        <v>994</v>
      </c>
      <c r="E624" s="32">
        <v>1035</v>
      </c>
      <c r="F624" s="32">
        <v>4</v>
      </c>
      <c r="G624" s="32">
        <v>9</v>
      </c>
      <c r="H624" s="32" t="s">
        <v>25</v>
      </c>
      <c r="I624" s="32">
        <v>72.900000000000006</v>
      </c>
      <c r="J624" s="118">
        <f>SUM(G624*400+I624)</f>
        <v>3672.9</v>
      </c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42" t="s">
        <v>565</v>
      </c>
    </row>
    <row r="625" spans="1:24" s="44" customFormat="1" x14ac:dyDescent="0.5">
      <c r="A625" s="213" t="s">
        <v>1918</v>
      </c>
      <c r="B625" s="33" t="s">
        <v>13</v>
      </c>
      <c r="C625" s="32">
        <v>51230</v>
      </c>
      <c r="D625" s="32">
        <v>1050</v>
      </c>
      <c r="E625" s="32">
        <v>855</v>
      </c>
      <c r="F625" s="32">
        <v>9</v>
      </c>
      <c r="G625" s="32">
        <v>11</v>
      </c>
      <c r="H625" s="32">
        <v>3</v>
      </c>
      <c r="I625" s="32">
        <v>4</v>
      </c>
      <c r="J625" s="118">
        <f>SUM(G625*400+H625*100+I625)</f>
        <v>4704</v>
      </c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42" t="s">
        <v>565</v>
      </c>
    </row>
    <row r="626" spans="1:24" s="44" customFormat="1" x14ac:dyDescent="0.5">
      <c r="A626" s="213" t="s">
        <v>1919</v>
      </c>
      <c r="B626" s="33" t="s">
        <v>13</v>
      </c>
      <c r="C626" s="32">
        <v>12019</v>
      </c>
      <c r="D626" s="32">
        <v>1349</v>
      </c>
      <c r="E626" s="32">
        <v>9173</v>
      </c>
      <c r="F626" s="32">
        <v>9</v>
      </c>
      <c r="G626" s="32">
        <v>5</v>
      </c>
      <c r="H626" s="32">
        <v>3</v>
      </c>
      <c r="I626" s="32">
        <v>56</v>
      </c>
      <c r="J626" s="118">
        <f>SUM(G626*400+H626*100+I626)</f>
        <v>2356</v>
      </c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42" t="s">
        <v>565</v>
      </c>
    </row>
    <row r="627" spans="1:24" s="44" customFormat="1" x14ac:dyDescent="0.5">
      <c r="A627" s="213" t="s">
        <v>1920</v>
      </c>
      <c r="B627" s="33" t="s">
        <v>13</v>
      </c>
      <c r="C627" s="32">
        <v>51227</v>
      </c>
      <c r="D627" s="32">
        <v>1046</v>
      </c>
      <c r="E627" s="32">
        <v>851</v>
      </c>
      <c r="F627" s="32">
        <v>14</v>
      </c>
      <c r="G627" s="32">
        <v>5</v>
      </c>
      <c r="H627" s="32" t="s">
        <v>25</v>
      </c>
      <c r="I627" s="32">
        <v>8</v>
      </c>
      <c r="J627" s="118">
        <f>SUM(G627*400+I627)</f>
        <v>2008</v>
      </c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42" t="s">
        <v>542</v>
      </c>
    </row>
    <row r="628" spans="1:24" s="44" customFormat="1" x14ac:dyDescent="0.5">
      <c r="A628" s="213" t="s">
        <v>1921</v>
      </c>
      <c r="B628" s="33" t="s">
        <v>13</v>
      </c>
      <c r="C628" s="32">
        <v>6047</v>
      </c>
      <c r="D628" s="32">
        <v>37</v>
      </c>
      <c r="E628" s="32">
        <v>6026</v>
      </c>
      <c r="F628" s="32">
        <v>14</v>
      </c>
      <c r="G628" s="32">
        <v>2</v>
      </c>
      <c r="H628" s="32">
        <v>1</v>
      </c>
      <c r="I628" s="32">
        <v>84</v>
      </c>
      <c r="J628" s="118">
        <f>SUM(G628*400+H628*100+I628)</f>
        <v>984</v>
      </c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42" t="s">
        <v>542</v>
      </c>
    </row>
    <row r="629" spans="1:24" s="44" customFormat="1" x14ac:dyDescent="0.5">
      <c r="A629" s="213" t="s">
        <v>1922</v>
      </c>
      <c r="B629" s="33" t="s">
        <v>13</v>
      </c>
      <c r="C629" s="32">
        <v>56785</v>
      </c>
      <c r="D629" s="32">
        <v>1056</v>
      </c>
      <c r="E629" s="32">
        <v>3831</v>
      </c>
      <c r="F629" s="32"/>
      <c r="G629" s="32">
        <v>4</v>
      </c>
      <c r="H629" s="32">
        <v>2</v>
      </c>
      <c r="I629" s="32">
        <v>56</v>
      </c>
      <c r="J629" s="118">
        <f>SUM(G629*400+H629*100+I629)</f>
        <v>1856</v>
      </c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42" t="s">
        <v>541</v>
      </c>
    </row>
    <row r="630" spans="1:24" s="44" customFormat="1" x14ac:dyDescent="0.5">
      <c r="A630" s="213" t="s">
        <v>1923</v>
      </c>
      <c r="B630" s="33" t="s">
        <v>13</v>
      </c>
      <c r="C630" s="32">
        <v>51235</v>
      </c>
      <c r="D630" s="32">
        <v>1055</v>
      </c>
      <c r="E630" s="32">
        <v>859</v>
      </c>
      <c r="F630" s="32"/>
      <c r="G630" s="32">
        <v>2</v>
      </c>
      <c r="H630" s="32">
        <v>1</v>
      </c>
      <c r="I630" s="32">
        <v>42</v>
      </c>
      <c r="J630" s="118">
        <f>SUM(G630*400+H630*100+I630)</f>
        <v>942</v>
      </c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42" t="s">
        <v>532</v>
      </c>
    </row>
    <row r="631" spans="1:24" s="44" customFormat="1" x14ac:dyDescent="0.5">
      <c r="A631" s="213" t="s">
        <v>1924</v>
      </c>
      <c r="B631" s="33" t="s">
        <v>13</v>
      </c>
      <c r="C631" s="32">
        <v>51234</v>
      </c>
      <c r="D631" s="32">
        <v>1054</v>
      </c>
      <c r="E631" s="32">
        <v>858</v>
      </c>
      <c r="F631" s="32"/>
      <c r="G631" s="32">
        <v>4</v>
      </c>
      <c r="H631" s="32">
        <v>2</v>
      </c>
      <c r="I631" s="32">
        <v>86</v>
      </c>
      <c r="J631" s="118">
        <f>SUM(G631*400+H631*100+I631)</f>
        <v>1886</v>
      </c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42" t="s">
        <v>532</v>
      </c>
    </row>
    <row r="632" spans="1:24" s="44" customFormat="1" x14ac:dyDescent="0.5">
      <c r="A632" s="213" t="s">
        <v>1925</v>
      </c>
      <c r="B632" s="33" t="s">
        <v>13</v>
      </c>
      <c r="C632" s="32">
        <v>51232</v>
      </c>
      <c r="D632" s="32">
        <v>1042</v>
      </c>
      <c r="E632" s="32">
        <v>1002</v>
      </c>
      <c r="F632" s="32"/>
      <c r="G632" s="32">
        <v>3</v>
      </c>
      <c r="H632" s="32">
        <v>1</v>
      </c>
      <c r="I632" s="32">
        <v>26</v>
      </c>
      <c r="J632" s="118"/>
      <c r="K632" s="118">
        <f>SUM(G632*400+H632*100+I632)</f>
        <v>1326</v>
      </c>
      <c r="L632" s="118"/>
      <c r="M632" s="118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39" t="s">
        <v>1036</v>
      </c>
    </row>
    <row r="633" spans="1:24" s="44" customFormat="1" x14ac:dyDescent="0.5">
      <c r="A633" s="213" t="s">
        <v>1926</v>
      </c>
      <c r="B633" s="33" t="s">
        <v>13</v>
      </c>
      <c r="C633" s="32">
        <v>51232</v>
      </c>
      <c r="D633" s="32">
        <v>1042</v>
      </c>
      <c r="E633" s="32">
        <v>1002</v>
      </c>
      <c r="F633" s="32"/>
      <c r="G633" s="32">
        <v>3</v>
      </c>
      <c r="H633" s="32">
        <v>1</v>
      </c>
      <c r="I633" s="32">
        <v>26</v>
      </c>
      <c r="J633" s="118"/>
      <c r="K633" s="118">
        <f>SUM(G633*400+H633*100+I633)</f>
        <v>1326</v>
      </c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42" t="s">
        <v>1037</v>
      </c>
    </row>
    <row r="634" spans="1:24" s="44" customFormat="1" x14ac:dyDescent="0.5">
      <c r="A634" s="213" t="s">
        <v>1927</v>
      </c>
      <c r="B634" s="33" t="s">
        <v>13</v>
      </c>
      <c r="C634" s="32">
        <v>51231</v>
      </c>
      <c r="D634" s="32">
        <v>1051</v>
      </c>
      <c r="E634" s="32">
        <v>856</v>
      </c>
      <c r="F634" s="32"/>
      <c r="G634" s="32">
        <v>5</v>
      </c>
      <c r="H634" s="32" t="s">
        <v>25</v>
      </c>
      <c r="I634" s="32">
        <v>89</v>
      </c>
      <c r="J634" s="118">
        <f>SUM(G634*400+I634)</f>
        <v>2089</v>
      </c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42" t="s">
        <v>542</v>
      </c>
    </row>
    <row r="635" spans="1:24" s="44" customFormat="1" x14ac:dyDescent="0.5">
      <c r="A635" s="213" t="s">
        <v>1928</v>
      </c>
      <c r="B635" s="33" t="s">
        <v>13</v>
      </c>
      <c r="C635" s="32">
        <v>10082</v>
      </c>
      <c r="D635" s="32">
        <v>1329</v>
      </c>
      <c r="E635" s="32">
        <v>8390</v>
      </c>
      <c r="F635" s="32"/>
      <c r="G635" s="32">
        <v>1</v>
      </c>
      <c r="H635" s="32" t="s">
        <v>25</v>
      </c>
      <c r="I635" s="32" t="s">
        <v>25</v>
      </c>
      <c r="J635" s="118">
        <f>SUM(G635*400)</f>
        <v>400</v>
      </c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42" t="s">
        <v>542</v>
      </c>
    </row>
    <row r="636" spans="1:24" s="44" customFormat="1" x14ac:dyDescent="0.5">
      <c r="A636" s="213" t="s">
        <v>1929</v>
      </c>
      <c r="B636" s="71" t="s">
        <v>13</v>
      </c>
      <c r="C636" s="45">
        <v>10081</v>
      </c>
      <c r="D636" s="45">
        <v>1328</v>
      </c>
      <c r="E636" s="45">
        <v>8389</v>
      </c>
      <c r="F636" s="45"/>
      <c r="G636" s="45">
        <v>1</v>
      </c>
      <c r="H636" s="45" t="s">
        <v>25</v>
      </c>
      <c r="I636" s="45" t="s">
        <v>25</v>
      </c>
      <c r="J636" s="217">
        <f>SUM(G636*400)</f>
        <v>400</v>
      </c>
      <c r="K636" s="217"/>
      <c r="L636" s="217"/>
      <c r="M636" s="217"/>
      <c r="N636" s="217"/>
      <c r="O636" s="217"/>
      <c r="P636" s="217"/>
      <c r="Q636" s="217"/>
      <c r="R636" s="217"/>
      <c r="S636" s="217"/>
      <c r="T636" s="217"/>
      <c r="U636" s="217"/>
      <c r="V636" s="217"/>
      <c r="W636" s="217"/>
      <c r="X636" s="75" t="s">
        <v>542</v>
      </c>
    </row>
    <row r="637" spans="1:24" s="44" customFormat="1" ht="27.75" x14ac:dyDescent="0.65">
      <c r="A637" s="304" t="s">
        <v>1762</v>
      </c>
      <c r="B637" s="304"/>
      <c r="C637" s="304"/>
      <c r="D637" s="304"/>
      <c r="E637" s="304"/>
      <c r="F637" s="304"/>
      <c r="G637" s="304"/>
      <c r="H637" s="304"/>
      <c r="I637" s="304"/>
      <c r="J637" s="304"/>
      <c r="K637" s="304"/>
      <c r="L637" s="304"/>
      <c r="M637" s="304"/>
      <c r="N637" s="304"/>
      <c r="O637" s="304"/>
      <c r="P637" s="304"/>
      <c r="Q637" s="304"/>
      <c r="R637" s="304"/>
      <c r="S637" s="304"/>
      <c r="T637" s="304"/>
      <c r="U637" s="304"/>
      <c r="V637" s="304"/>
      <c r="W637" s="304"/>
      <c r="X637" s="304"/>
    </row>
    <row r="638" spans="1:24" s="44" customFormat="1" ht="27.75" x14ac:dyDescent="0.65">
      <c r="A638" s="305" t="s">
        <v>1102</v>
      </c>
      <c r="B638" s="305"/>
      <c r="C638" s="305"/>
      <c r="D638" s="305"/>
      <c r="E638" s="305"/>
      <c r="F638" s="305"/>
      <c r="G638" s="305"/>
      <c r="H638" s="305"/>
      <c r="I638" s="305"/>
      <c r="J638" s="305"/>
      <c r="K638" s="305"/>
      <c r="L638" s="305"/>
      <c r="M638" s="305"/>
      <c r="N638" s="305"/>
      <c r="O638" s="305"/>
      <c r="P638" s="305"/>
      <c r="Q638" s="305"/>
      <c r="R638" s="305"/>
      <c r="S638" s="305"/>
      <c r="T638" s="305"/>
      <c r="U638" s="305"/>
      <c r="V638" s="305"/>
      <c r="W638" s="305"/>
      <c r="X638" s="305"/>
    </row>
    <row r="639" spans="1:24" s="44" customFormat="1" ht="27.75" x14ac:dyDescent="0.65">
      <c r="A639" s="304" t="s">
        <v>1069</v>
      </c>
      <c r="B639" s="304"/>
      <c r="C639" s="304"/>
      <c r="D639" s="304"/>
      <c r="E639" s="304"/>
      <c r="F639" s="304"/>
      <c r="G639" s="304"/>
      <c r="H639" s="304"/>
      <c r="I639" s="304"/>
      <c r="J639" s="304"/>
      <c r="K639" s="304"/>
      <c r="L639" s="304"/>
      <c r="M639" s="304"/>
      <c r="N639" s="304"/>
      <c r="O639" s="304"/>
      <c r="P639" s="304"/>
      <c r="Q639" s="304"/>
      <c r="R639" s="304"/>
      <c r="S639" s="304"/>
      <c r="T639" s="304"/>
      <c r="U639" s="304"/>
      <c r="V639" s="304"/>
      <c r="W639" s="304"/>
      <c r="X639" s="304"/>
    </row>
    <row r="640" spans="1:24" s="44" customFormat="1" ht="27.75" x14ac:dyDescent="0.65">
      <c r="A640" s="304" t="s">
        <v>1070</v>
      </c>
      <c r="B640" s="304"/>
      <c r="C640" s="304"/>
      <c r="D640" s="304"/>
      <c r="E640" s="304"/>
      <c r="F640" s="304"/>
      <c r="G640" s="304"/>
      <c r="H640" s="304"/>
      <c r="I640" s="304"/>
      <c r="J640" s="304"/>
      <c r="K640" s="304"/>
      <c r="L640" s="304"/>
      <c r="M640" s="304"/>
      <c r="N640" s="304"/>
      <c r="O640" s="304"/>
      <c r="P640" s="304"/>
      <c r="Q640" s="304"/>
      <c r="R640" s="304"/>
      <c r="S640" s="304"/>
      <c r="T640" s="304"/>
      <c r="U640" s="304"/>
      <c r="V640" s="304"/>
      <c r="W640" s="304"/>
      <c r="X640" s="304"/>
    </row>
    <row r="641" spans="1:24" s="44" customFormat="1" x14ac:dyDescent="0.5">
      <c r="A641" s="271" t="s">
        <v>1089</v>
      </c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3"/>
      <c r="O641" s="271" t="s">
        <v>1101</v>
      </c>
      <c r="P641" s="272"/>
      <c r="Q641" s="272"/>
      <c r="R641" s="272"/>
      <c r="S641" s="272"/>
      <c r="T641" s="272"/>
      <c r="U641" s="272"/>
      <c r="V641" s="272"/>
      <c r="W641" s="272"/>
      <c r="X641" s="273"/>
    </row>
    <row r="642" spans="1:24" s="44" customFormat="1" x14ac:dyDescent="0.5">
      <c r="A642" s="306" t="s">
        <v>1071</v>
      </c>
      <c r="B642" s="211"/>
      <c r="C642" s="199"/>
      <c r="D642" s="277" t="s">
        <v>0</v>
      </c>
      <c r="E642" s="289" t="s">
        <v>1</v>
      </c>
      <c r="F642" s="197"/>
      <c r="G642" s="291" t="s">
        <v>18</v>
      </c>
      <c r="H642" s="292"/>
      <c r="I642" s="293"/>
      <c r="J642" s="265" t="s">
        <v>1088</v>
      </c>
      <c r="K642" s="266"/>
      <c r="L642" s="266"/>
      <c r="M642" s="266"/>
      <c r="N642" s="267"/>
      <c r="O642" s="268" t="s">
        <v>1071</v>
      </c>
      <c r="P642" s="211"/>
      <c r="Q642" s="211"/>
      <c r="R642" s="104"/>
      <c r="S642" s="308" t="s">
        <v>1088</v>
      </c>
      <c r="T642" s="309"/>
      <c r="U642" s="309"/>
      <c r="V642" s="309"/>
      <c r="W642" s="310"/>
      <c r="X642" s="261" t="s">
        <v>1100</v>
      </c>
    </row>
    <row r="643" spans="1:24" s="44" customFormat="1" x14ac:dyDescent="0.5">
      <c r="A643" s="307"/>
      <c r="B643" s="212" t="s">
        <v>1072</v>
      </c>
      <c r="C643" s="200" t="s">
        <v>1073</v>
      </c>
      <c r="D643" s="278"/>
      <c r="E643" s="290"/>
      <c r="F643" s="198" t="s">
        <v>1075</v>
      </c>
      <c r="G643" s="285" t="s">
        <v>19</v>
      </c>
      <c r="H643" s="277" t="s">
        <v>20</v>
      </c>
      <c r="I643" s="277" t="s">
        <v>21</v>
      </c>
      <c r="J643" s="205"/>
      <c r="K643" s="261" t="s">
        <v>1079</v>
      </c>
      <c r="L643" s="261" t="s">
        <v>1080</v>
      </c>
      <c r="M643" s="203"/>
      <c r="N643" s="205" t="s">
        <v>1086</v>
      </c>
      <c r="O643" s="269"/>
      <c r="P643" s="212"/>
      <c r="Q643" s="212" t="s">
        <v>1072</v>
      </c>
      <c r="R643" s="26" t="s">
        <v>1094</v>
      </c>
      <c r="S643" s="205"/>
      <c r="T643" s="281" t="s">
        <v>1079</v>
      </c>
      <c r="U643" s="261" t="s">
        <v>1080</v>
      </c>
      <c r="V643" s="203"/>
      <c r="W643" s="205" t="s">
        <v>1097</v>
      </c>
      <c r="X643" s="262"/>
    </row>
    <row r="644" spans="1:24" s="44" customFormat="1" x14ac:dyDescent="0.5">
      <c r="A644" s="307"/>
      <c r="B644" s="212" t="s">
        <v>22</v>
      </c>
      <c r="C644" s="200" t="s">
        <v>1074</v>
      </c>
      <c r="D644" s="278"/>
      <c r="E644" s="290"/>
      <c r="F644" s="24" t="s">
        <v>1076</v>
      </c>
      <c r="G644" s="287"/>
      <c r="H644" s="278"/>
      <c r="I644" s="278"/>
      <c r="J644" s="206" t="s">
        <v>1078</v>
      </c>
      <c r="K644" s="262"/>
      <c r="L644" s="262"/>
      <c r="M644" s="203" t="s">
        <v>1081</v>
      </c>
      <c r="N644" s="206" t="s">
        <v>1085</v>
      </c>
      <c r="O644" s="269"/>
      <c r="P644" s="212" t="s">
        <v>1090</v>
      </c>
      <c r="Q644" s="212" t="s">
        <v>1091</v>
      </c>
      <c r="R644" s="26" t="s">
        <v>1095</v>
      </c>
      <c r="S644" s="206" t="s">
        <v>1078</v>
      </c>
      <c r="T644" s="284"/>
      <c r="U644" s="262"/>
      <c r="V644" s="203" t="s">
        <v>1081</v>
      </c>
      <c r="W644" s="206" t="s">
        <v>1098</v>
      </c>
      <c r="X644" s="262"/>
    </row>
    <row r="645" spans="1:24" s="44" customFormat="1" x14ac:dyDescent="0.5">
      <c r="A645" s="307"/>
      <c r="B645" s="212"/>
      <c r="C645" s="200" t="s">
        <v>861</v>
      </c>
      <c r="D645" s="278"/>
      <c r="E645" s="290"/>
      <c r="F645" s="198" t="s">
        <v>1077</v>
      </c>
      <c r="G645" s="287"/>
      <c r="H645" s="278"/>
      <c r="I645" s="278"/>
      <c r="J645" s="206" t="s">
        <v>1082</v>
      </c>
      <c r="K645" s="262"/>
      <c r="L645" s="262"/>
      <c r="M645" s="203" t="s">
        <v>1084</v>
      </c>
      <c r="N645" s="206" t="s">
        <v>1087</v>
      </c>
      <c r="O645" s="269"/>
      <c r="P645" s="212"/>
      <c r="Q645" s="212" t="s">
        <v>1092</v>
      </c>
      <c r="R645" s="26" t="s">
        <v>1096</v>
      </c>
      <c r="S645" s="206" t="s">
        <v>1082</v>
      </c>
      <c r="T645" s="284"/>
      <c r="U645" s="262"/>
      <c r="V645" s="203" t="s">
        <v>1084</v>
      </c>
      <c r="W645" s="206" t="s">
        <v>1091</v>
      </c>
      <c r="X645" s="262"/>
    </row>
    <row r="646" spans="1:24" s="44" customFormat="1" x14ac:dyDescent="0.5">
      <c r="A646" s="28"/>
      <c r="B646" s="213"/>
      <c r="C646" s="22"/>
      <c r="D646" s="209"/>
      <c r="E646" s="22"/>
      <c r="F646" s="209"/>
      <c r="G646" s="214"/>
      <c r="H646" s="209"/>
      <c r="I646" s="209"/>
      <c r="J646" s="207" t="s">
        <v>1083</v>
      </c>
      <c r="K646" s="263"/>
      <c r="L646" s="263"/>
      <c r="M646" s="30" t="s">
        <v>1085</v>
      </c>
      <c r="N646" s="207" t="s">
        <v>1072</v>
      </c>
      <c r="O646" s="270"/>
      <c r="P646" s="213"/>
      <c r="Q646" s="213" t="s">
        <v>1093</v>
      </c>
      <c r="R646" s="65"/>
      <c r="S646" s="207" t="s">
        <v>1083</v>
      </c>
      <c r="T646" s="296"/>
      <c r="U646" s="263"/>
      <c r="V646" s="30" t="s">
        <v>1085</v>
      </c>
      <c r="W646" s="207" t="s">
        <v>1099</v>
      </c>
      <c r="X646" s="263"/>
    </row>
    <row r="647" spans="1:24" s="44" customFormat="1" x14ac:dyDescent="0.5">
      <c r="A647" s="213" t="s">
        <v>1930</v>
      </c>
      <c r="B647" s="33" t="s">
        <v>13</v>
      </c>
      <c r="C647" s="32">
        <v>10080</v>
      </c>
      <c r="D647" s="32">
        <v>1327</v>
      </c>
      <c r="E647" s="32">
        <v>8388</v>
      </c>
      <c r="F647" s="32"/>
      <c r="G647" s="32">
        <v>1</v>
      </c>
      <c r="H647" s="32" t="s">
        <v>25</v>
      </c>
      <c r="I647" s="32" t="s">
        <v>25</v>
      </c>
      <c r="J647" s="118">
        <f>SUM(G647*400)</f>
        <v>400</v>
      </c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42" t="s">
        <v>542</v>
      </c>
    </row>
    <row r="648" spans="1:24" s="44" customFormat="1" x14ac:dyDescent="0.5">
      <c r="A648" s="213" t="s">
        <v>1931</v>
      </c>
      <c r="B648" s="33" t="s">
        <v>13</v>
      </c>
      <c r="C648" s="32">
        <v>10079</v>
      </c>
      <c r="D648" s="32">
        <v>1326</v>
      </c>
      <c r="E648" s="32">
        <v>8387</v>
      </c>
      <c r="F648" s="32"/>
      <c r="G648" s="32">
        <v>1</v>
      </c>
      <c r="H648" s="32" t="s">
        <v>25</v>
      </c>
      <c r="I648" s="32" t="s">
        <v>25</v>
      </c>
      <c r="J648" s="118">
        <f>SUM(G648*400)</f>
        <v>400</v>
      </c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42" t="s">
        <v>623</v>
      </c>
    </row>
    <row r="649" spans="1:24" s="44" customFormat="1" x14ac:dyDescent="0.5">
      <c r="A649" s="213" t="s">
        <v>1932</v>
      </c>
      <c r="B649" s="33" t="s">
        <v>13</v>
      </c>
      <c r="C649" s="32">
        <v>51228</v>
      </c>
      <c r="D649" s="32">
        <v>1047</v>
      </c>
      <c r="E649" s="32">
        <v>852</v>
      </c>
      <c r="F649" s="32">
        <v>8</v>
      </c>
      <c r="G649" s="32">
        <v>4</v>
      </c>
      <c r="H649" s="32">
        <v>1</v>
      </c>
      <c r="I649" s="32">
        <v>19</v>
      </c>
      <c r="J649" s="118">
        <f>SUM(G649*400+H649*100+I649)</f>
        <v>1719</v>
      </c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42" t="s">
        <v>565</v>
      </c>
    </row>
    <row r="650" spans="1:24" s="44" customFormat="1" x14ac:dyDescent="0.5">
      <c r="A650" s="213" t="s">
        <v>1933</v>
      </c>
      <c r="B650" s="33" t="s">
        <v>13</v>
      </c>
      <c r="C650" s="32">
        <v>51229</v>
      </c>
      <c r="D650" s="32">
        <v>1044</v>
      </c>
      <c r="E650" s="32">
        <v>853</v>
      </c>
      <c r="F650" s="32">
        <v>3</v>
      </c>
      <c r="G650" s="32">
        <v>4</v>
      </c>
      <c r="H650" s="32">
        <v>1</v>
      </c>
      <c r="I650" s="32">
        <v>2</v>
      </c>
      <c r="J650" s="118">
        <f>SUM(G650*400+H650*100+I650)</f>
        <v>1702</v>
      </c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42" t="s">
        <v>161</v>
      </c>
    </row>
    <row r="651" spans="1:24" s="44" customFormat="1" x14ac:dyDescent="0.5">
      <c r="A651" s="213" t="s">
        <v>1934</v>
      </c>
      <c r="B651" s="33" t="s">
        <v>13</v>
      </c>
      <c r="C651" s="32">
        <v>52875</v>
      </c>
      <c r="D651" s="32">
        <v>1049</v>
      </c>
      <c r="E651" s="32">
        <v>854</v>
      </c>
      <c r="F651" s="32">
        <v>8</v>
      </c>
      <c r="G651" s="32">
        <v>4</v>
      </c>
      <c r="H651" s="32">
        <v>2</v>
      </c>
      <c r="I651" s="32">
        <v>52</v>
      </c>
      <c r="J651" s="118">
        <f>SUM(G651*400+H651*100+I651)</f>
        <v>1852</v>
      </c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42" t="s">
        <v>542</v>
      </c>
    </row>
    <row r="652" spans="1:24" s="44" customFormat="1" x14ac:dyDescent="0.5">
      <c r="A652" s="213" t="s">
        <v>1935</v>
      </c>
      <c r="B652" s="33" t="s">
        <v>13</v>
      </c>
      <c r="C652" s="59">
        <v>56793</v>
      </c>
      <c r="D652" s="59">
        <v>1089</v>
      </c>
      <c r="E652" s="59">
        <v>3742</v>
      </c>
      <c r="F652" s="59">
        <v>14</v>
      </c>
      <c r="G652" s="59">
        <v>2</v>
      </c>
      <c r="H652" s="59">
        <v>3</v>
      </c>
      <c r="I652" s="59">
        <v>32</v>
      </c>
      <c r="J652" s="123">
        <f>SUM(G652*400+H652*100+I652)</f>
        <v>1132</v>
      </c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5" t="s">
        <v>161</v>
      </c>
    </row>
    <row r="653" spans="1:24" s="44" customFormat="1" x14ac:dyDescent="0.5">
      <c r="A653" s="213" t="s">
        <v>1936</v>
      </c>
      <c r="B653" s="33" t="s">
        <v>13</v>
      </c>
      <c r="C653" s="32">
        <v>9117</v>
      </c>
      <c r="D653" s="32">
        <v>71</v>
      </c>
      <c r="E653" s="32">
        <v>7830</v>
      </c>
      <c r="F653" s="32">
        <v>8</v>
      </c>
      <c r="G653" s="32" t="s">
        <v>25</v>
      </c>
      <c r="H653" s="32">
        <v>2</v>
      </c>
      <c r="I653" s="32" t="s">
        <v>25</v>
      </c>
      <c r="J653" s="118"/>
      <c r="K653" s="118"/>
      <c r="L653" s="118"/>
      <c r="M653" s="118"/>
      <c r="N653" s="118">
        <f>SUM(H653*100)</f>
        <v>200</v>
      </c>
      <c r="O653" s="118"/>
      <c r="P653" s="118"/>
      <c r="Q653" s="118"/>
      <c r="R653" s="118"/>
      <c r="S653" s="118"/>
      <c r="T653" s="118"/>
      <c r="U653" s="118"/>
      <c r="V653" s="118"/>
      <c r="W653" s="118"/>
      <c r="X653" s="42" t="s">
        <v>203</v>
      </c>
    </row>
    <row r="654" spans="1:24" s="44" customFormat="1" x14ac:dyDescent="0.5">
      <c r="A654" s="213" t="s">
        <v>1937</v>
      </c>
      <c r="B654" s="33" t="s">
        <v>13</v>
      </c>
      <c r="C654" s="32">
        <v>51198</v>
      </c>
      <c r="D654" s="32">
        <v>1002</v>
      </c>
      <c r="E654" s="32">
        <v>1042</v>
      </c>
      <c r="F654" s="32">
        <v>15</v>
      </c>
      <c r="G654" s="32">
        <v>3</v>
      </c>
      <c r="H654" s="32">
        <v>3</v>
      </c>
      <c r="I654" s="32">
        <v>64</v>
      </c>
      <c r="J654" s="118">
        <f>SUM(G654*400+H654*100+I654)</f>
        <v>1564</v>
      </c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42" t="s">
        <v>542</v>
      </c>
    </row>
    <row r="655" spans="1:24" s="44" customFormat="1" x14ac:dyDescent="0.5">
      <c r="A655" s="213" t="s">
        <v>1938</v>
      </c>
      <c r="B655" s="33" t="s">
        <v>13</v>
      </c>
      <c r="C655" s="32">
        <v>5342</v>
      </c>
      <c r="D655" s="32">
        <v>20</v>
      </c>
      <c r="E655" s="32">
        <v>4763</v>
      </c>
      <c r="F655" s="32">
        <v>15</v>
      </c>
      <c r="G655" s="32">
        <v>1</v>
      </c>
      <c r="H655" s="32" t="s">
        <v>25</v>
      </c>
      <c r="I655" s="32" t="s">
        <v>25</v>
      </c>
      <c r="J655" s="118"/>
      <c r="K655" s="118"/>
      <c r="L655" s="118">
        <f>SUM(G655*400)</f>
        <v>400</v>
      </c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42" t="s">
        <v>150</v>
      </c>
    </row>
    <row r="656" spans="1:24" s="44" customFormat="1" x14ac:dyDescent="0.5">
      <c r="A656" s="213" t="s">
        <v>1939</v>
      </c>
      <c r="B656" s="33" t="s">
        <v>13</v>
      </c>
      <c r="C656" s="32">
        <v>51199</v>
      </c>
      <c r="D656" s="32">
        <v>1003</v>
      </c>
      <c r="E656" s="32">
        <v>1043</v>
      </c>
      <c r="F656" s="32">
        <v>8</v>
      </c>
      <c r="G656" s="32">
        <v>6</v>
      </c>
      <c r="H656" s="32">
        <v>3</v>
      </c>
      <c r="I656" s="32">
        <v>12</v>
      </c>
      <c r="J656" s="118">
        <f>SUM(G656*400+H656*100+I656)</f>
        <v>2712</v>
      </c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42" t="s">
        <v>542</v>
      </c>
    </row>
    <row r="657" spans="1:25" s="44" customFormat="1" x14ac:dyDescent="0.5">
      <c r="A657" s="213" t="s">
        <v>1940</v>
      </c>
      <c r="B657" s="33" t="s">
        <v>13</v>
      </c>
      <c r="C657" s="32">
        <v>10146</v>
      </c>
      <c r="D657" s="32">
        <v>1331</v>
      </c>
      <c r="E657" s="32">
        <v>8416</v>
      </c>
      <c r="F657" s="32">
        <v>14</v>
      </c>
      <c r="G657" s="32" t="s">
        <v>25</v>
      </c>
      <c r="H657" s="32">
        <v>2</v>
      </c>
      <c r="I657" s="32">
        <v>7</v>
      </c>
      <c r="J657" s="118"/>
      <c r="K657" s="118">
        <f>SUM(H657*100+I657)</f>
        <v>207</v>
      </c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42" t="s">
        <v>122</v>
      </c>
    </row>
    <row r="658" spans="1:25" s="44" customFormat="1" x14ac:dyDescent="0.5">
      <c r="A658" s="213" t="s">
        <v>1941</v>
      </c>
      <c r="B658" s="33" t="s">
        <v>13</v>
      </c>
      <c r="C658" s="32">
        <v>10039</v>
      </c>
      <c r="D658" s="32">
        <v>1323</v>
      </c>
      <c r="E658" s="32">
        <v>8361</v>
      </c>
      <c r="F658" s="32">
        <v>14</v>
      </c>
      <c r="G658" s="32" t="s">
        <v>25</v>
      </c>
      <c r="H658" s="32">
        <v>2</v>
      </c>
      <c r="I658" s="32">
        <v>58</v>
      </c>
      <c r="J658" s="118">
        <f>SUM(H658*100+I658)</f>
        <v>258</v>
      </c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42" t="s">
        <v>161</v>
      </c>
      <c r="Y658" s="63"/>
    </row>
    <row r="659" spans="1:25" s="44" customFormat="1" x14ac:dyDescent="0.5">
      <c r="A659" s="213" t="s">
        <v>1942</v>
      </c>
      <c r="B659" s="33" t="s">
        <v>13</v>
      </c>
      <c r="C659" s="32">
        <v>960</v>
      </c>
      <c r="D659" s="32">
        <v>1000</v>
      </c>
      <c r="E659" s="32">
        <v>4480</v>
      </c>
      <c r="F659" s="32"/>
      <c r="G659" s="32">
        <v>3</v>
      </c>
      <c r="H659" s="32" t="s">
        <v>25</v>
      </c>
      <c r="I659" s="32" t="s">
        <v>25</v>
      </c>
      <c r="J659" s="118">
        <f>SUM(G659*400)</f>
        <v>1200</v>
      </c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42" t="s">
        <v>542</v>
      </c>
      <c r="Y659" s="63"/>
    </row>
    <row r="660" spans="1:25" s="44" customFormat="1" x14ac:dyDescent="0.5">
      <c r="A660" s="213" t="s">
        <v>1943</v>
      </c>
      <c r="B660" s="33" t="s">
        <v>13</v>
      </c>
      <c r="C660" s="32">
        <v>41987</v>
      </c>
      <c r="D660" s="32">
        <v>568</v>
      </c>
      <c r="E660" s="32">
        <v>775</v>
      </c>
      <c r="F660" s="32">
        <v>15</v>
      </c>
      <c r="G660" s="32">
        <v>1</v>
      </c>
      <c r="H660" s="32">
        <v>3</v>
      </c>
      <c r="I660" s="32">
        <v>49</v>
      </c>
      <c r="J660" s="118"/>
      <c r="K660" s="118"/>
      <c r="L660" s="118">
        <f>SUM(G660*400+H660*100+I660)</f>
        <v>749</v>
      </c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42" t="s">
        <v>1038</v>
      </c>
    </row>
    <row r="661" spans="1:25" s="44" customFormat="1" x14ac:dyDescent="0.5">
      <c r="A661" s="213" t="s">
        <v>1944</v>
      </c>
      <c r="B661" s="33" t="s">
        <v>13</v>
      </c>
      <c r="C661" s="32">
        <v>55972</v>
      </c>
      <c r="D661" s="32">
        <v>1040</v>
      </c>
      <c r="E661" s="32">
        <v>1073</v>
      </c>
      <c r="F661" s="32">
        <v>15</v>
      </c>
      <c r="G661" s="32">
        <v>2</v>
      </c>
      <c r="H661" s="32">
        <v>3</v>
      </c>
      <c r="I661" s="32">
        <v>81</v>
      </c>
      <c r="J661" s="118"/>
      <c r="K661" s="118"/>
      <c r="L661" s="118"/>
      <c r="M661" s="118"/>
      <c r="N661" s="118">
        <f>SUM(G661*400+H661*100+I661)</f>
        <v>1181</v>
      </c>
      <c r="O661" s="118"/>
      <c r="P661" s="118"/>
      <c r="Q661" s="118"/>
      <c r="R661" s="118"/>
      <c r="S661" s="118"/>
      <c r="T661" s="118"/>
      <c r="U661" s="118"/>
      <c r="V661" s="118"/>
      <c r="W661" s="118"/>
      <c r="X661" s="42" t="s">
        <v>103</v>
      </c>
    </row>
    <row r="662" spans="1:25" s="44" customFormat="1" x14ac:dyDescent="0.5">
      <c r="A662" s="213" t="s">
        <v>1945</v>
      </c>
      <c r="B662" s="33" t="s">
        <v>13</v>
      </c>
      <c r="C662" s="32">
        <v>10246</v>
      </c>
      <c r="D662" s="32">
        <v>1035</v>
      </c>
      <c r="E662" s="32">
        <v>8458</v>
      </c>
      <c r="F662" s="32">
        <v>15</v>
      </c>
      <c r="G662" s="32">
        <v>2</v>
      </c>
      <c r="H662" s="32">
        <v>3</v>
      </c>
      <c r="I662" s="32">
        <v>81</v>
      </c>
      <c r="J662" s="118"/>
      <c r="K662" s="118"/>
      <c r="L662" s="118"/>
      <c r="M662" s="118"/>
      <c r="N662" s="118">
        <f>SUM(G662*400+H662*100+I662)</f>
        <v>1181</v>
      </c>
      <c r="O662" s="118"/>
      <c r="P662" s="118"/>
      <c r="Q662" s="118"/>
      <c r="R662" s="118"/>
      <c r="S662" s="118"/>
      <c r="T662" s="118"/>
      <c r="U662" s="118"/>
      <c r="V662" s="118"/>
      <c r="W662" s="118"/>
      <c r="X662" s="42" t="s">
        <v>203</v>
      </c>
    </row>
    <row r="663" spans="1:25" s="44" customFormat="1" x14ac:dyDescent="0.5">
      <c r="A663" s="213" t="s">
        <v>1946</v>
      </c>
      <c r="B663" s="33" t="s">
        <v>13</v>
      </c>
      <c r="C663" s="32">
        <v>11808</v>
      </c>
      <c r="D663" s="32">
        <v>1042</v>
      </c>
      <c r="E663" s="32">
        <v>847</v>
      </c>
      <c r="F663" s="32">
        <v>15</v>
      </c>
      <c r="G663" s="32">
        <v>2</v>
      </c>
      <c r="H663" s="32">
        <v>3</v>
      </c>
      <c r="I663" s="32">
        <v>68.8</v>
      </c>
      <c r="J663" s="118">
        <f>SUM(G663*400+H663*100+I663)</f>
        <v>1168.8</v>
      </c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42" t="s">
        <v>623</v>
      </c>
    </row>
    <row r="664" spans="1:25" s="44" customFormat="1" x14ac:dyDescent="0.5">
      <c r="A664" s="213" t="s">
        <v>1947</v>
      </c>
      <c r="B664" s="33" t="s">
        <v>13</v>
      </c>
      <c r="C664" s="32">
        <v>51222</v>
      </c>
      <c r="D664" s="32">
        <v>1041</v>
      </c>
      <c r="E664" s="32" t="s">
        <v>25</v>
      </c>
      <c r="F664" s="32">
        <v>15</v>
      </c>
      <c r="G664" s="32">
        <v>2</v>
      </c>
      <c r="H664" s="32">
        <v>2</v>
      </c>
      <c r="I664" s="32">
        <v>8</v>
      </c>
      <c r="J664" s="118">
        <f>SUM(G664*400+H664*100+I664)</f>
        <v>1008</v>
      </c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42" t="s">
        <v>533</v>
      </c>
    </row>
    <row r="665" spans="1:25" s="44" customFormat="1" x14ac:dyDescent="0.5">
      <c r="A665" s="213" t="s">
        <v>1948</v>
      </c>
      <c r="B665" s="33" t="s">
        <v>13</v>
      </c>
      <c r="C665" s="32">
        <v>41980</v>
      </c>
      <c r="D665" s="32">
        <v>404</v>
      </c>
      <c r="E665" s="32">
        <v>415</v>
      </c>
      <c r="F665" s="32">
        <v>15</v>
      </c>
      <c r="G665" s="32">
        <v>3</v>
      </c>
      <c r="H665" s="32"/>
      <c r="I665" s="32">
        <v>31.4</v>
      </c>
      <c r="J665" s="118"/>
      <c r="K665" s="118"/>
      <c r="L665" s="118"/>
      <c r="M665" s="118"/>
      <c r="N665" s="118">
        <f>SUM(G665*400+I665)</f>
        <v>1231.4000000000001</v>
      </c>
      <c r="O665" s="118"/>
      <c r="P665" s="118"/>
      <c r="Q665" s="118"/>
      <c r="R665" s="118"/>
      <c r="S665" s="118"/>
      <c r="T665" s="118"/>
      <c r="U665" s="118"/>
      <c r="V665" s="118"/>
      <c r="W665" s="118"/>
      <c r="X665" s="42" t="s">
        <v>534</v>
      </c>
    </row>
    <row r="666" spans="1:25" s="63" customFormat="1" x14ac:dyDescent="0.5">
      <c r="A666" s="213" t="s">
        <v>1949</v>
      </c>
      <c r="B666" s="33" t="s">
        <v>13</v>
      </c>
      <c r="C666" s="32">
        <v>51224</v>
      </c>
      <c r="D666" s="32">
        <v>1043</v>
      </c>
      <c r="E666" s="32">
        <v>848</v>
      </c>
      <c r="F666" s="32">
        <v>4</v>
      </c>
      <c r="G666" s="32">
        <v>3</v>
      </c>
      <c r="H666" s="32"/>
      <c r="I666" s="32">
        <v>7.3</v>
      </c>
      <c r="J666" s="118">
        <f>SUM(G666*400+I666)</f>
        <v>1207.3</v>
      </c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42" t="s">
        <v>640</v>
      </c>
      <c r="Y666" s="44"/>
    </row>
    <row r="667" spans="1:25" s="44" customFormat="1" x14ac:dyDescent="0.5">
      <c r="A667" s="213" t="s">
        <v>1950</v>
      </c>
      <c r="B667" s="33" t="s">
        <v>13</v>
      </c>
      <c r="C667" s="32">
        <v>42371</v>
      </c>
      <c r="D667" s="32">
        <v>614</v>
      </c>
      <c r="E667" s="32">
        <v>581</v>
      </c>
      <c r="F667" s="32">
        <v>4</v>
      </c>
      <c r="G667" s="32" t="s">
        <v>25</v>
      </c>
      <c r="H667" s="32">
        <v>1</v>
      </c>
      <c r="I667" s="32">
        <v>85</v>
      </c>
      <c r="J667" s="118">
        <f>SUM(H667*100+I667)</f>
        <v>185</v>
      </c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42" t="s">
        <v>640</v>
      </c>
    </row>
    <row r="668" spans="1:25" s="44" customFormat="1" x14ac:dyDescent="0.5">
      <c r="A668" s="213" t="s">
        <v>1951</v>
      </c>
      <c r="B668" s="33" t="s">
        <v>13</v>
      </c>
      <c r="C668" s="32">
        <v>41984</v>
      </c>
      <c r="D668" s="32">
        <v>1044</v>
      </c>
      <c r="E668" s="32">
        <v>580</v>
      </c>
      <c r="F668" s="32">
        <v>4</v>
      </c>
      <c r="G668" s="32">
        <v>1</v>
      </c>
      <c r="H668" s="32">
        <v>2</v>
      </c>
      <c r="I668" s="32">
        <v>83.4</v>
      </c>
      <c r="J668" s="118">
        <f>SUM(G668*400+H668*100+I668)</f>
        <v>683.4</v>
      </c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42" t="s">
        <v>533</v>
      </c>
    </row>
    <row r="669" spans="1:25" s="44" customFormat="1" x14ac:dyDescent="0.5">
      <c r="A669" s="213" t="s">
        <v>1952</v>
      </c>
      <c r="B669" s="33" t="s">
        <v>13</v>
      </c>
      <c r="C669" s="32">
        <v>41984</v>
      </c>
      <c r="D669" s="32">
        <v>213</v>
      </c>
      <c r="E669" s="32">
        <v>580</v>
      </c>
      <c r="F669" s="32">
        <v>4</v>
      </c>
      <c r="G669" s="32">
        <v>1</v>
      </c>
      <c r="H669" s="32">
        <v>2</v>
      </c>
      <c r="I669" s="32">
        <v>83.4</v>
      </c>
      <c r="J669" s="118"/>
      <c r="K669" s="118"/>
      <c r="L669" s="118"/>
      <c r="M669" s="118">
        <f>SUM(G669*400+H669*100+I669)</f>
        <v>683.4</v>
      </c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42" t="s">
        <v>538</v>
      </c>
    </row>
    <row r="670" spans="1:25" s="44" customFormat="1" x14ac:dyDescent="0.5">
      <c r="A670" s="213" t="s">
        <v>1953</v>
      </c>
      <c r="B670" s="33" t="s">
        <v>13</v>
      </c>
      <c r="C670" s="32">
        <v>51222</v>
      </c>
      <c r="D670" s="32">
        <v>1045</v>
      </c>
      <c r="E670" s="32">
        <v>850</v>
      </c>
      <c r="F670" s="32">
        <v>8</v>
      </c>
      <c r="G670" s="32">
        <v>1</v>
      </c>
      <c r="H670" s="32">
        <v>1</v>
      </c>
      <c r="I670" s="32">
        <v>55.3</v>
      </c>
      <c r="J670" s="118">
        <f>SUM(G670*400+H670*100+I670)</f>
        <v>555.29999999999995</v>
      </c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42" t="s">
        <v>541</v>
      </c>
      <c r="Y670" s="63"/>
    </row>
    <row r="671" spans="1:25" s="44" customFormat="1" x14ac:dyDescent="0.5">
      <c r="A671" s="213" t="s">
        <v>1954</v>
      </c>
      <c r="B671" s="33" t="s">
        <v>13</v>
      </c>
      <c r="C671" s="32">
        <v>42117</v>
      </c>
      <c r="D671" s="32">
        <v>612</v>
      </c>
      <c r="E671" s="32">
        <v>579</v>
      </c>
      <c r="F671" s="32">
        <v>8</v>
      </c>
      <c r="G671" s="32" t="s">
        <v>25</v>
      </c>
      <c r="H671" s="32">
        <v>1</v>
      </c>
      <c r="I671" s="32">
        <v>84</v>
      </c>
      <c r="J671" s="118">
        <f>SUM(H671*400+I671)</f>
        <v>484</v>
      </c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42" t="s">
        <v>542</v>
      </c>
      <c r="Y671" s="63"/>
    </row>
    <row r="672" spans="1:25" s="44" customFormat="1" x14ac:dyDescent="0.5">
      <c r="A672" s="213" t="s">
        <v>1955</v>
      </c>
      <c r="B672" s="71" t="s">
        <v>13</v>
      </c>
      <c r="C672" s="45">
        <v>42145</v>
      </c>
      <c r="D672" s="45">
        <v>400</v>
      </c>
      <c r="E672" s="45">
        <v>411</v>
      </c>
      <c r="F672" s="45">
        <v>8</v>
      </c>
      <c r="G672" s="45">
        <v>1</v>
      </c>
      <c r="H672" s="45" t="s">
        <v>25</v>
      </c>
      <c r="I672" s="45">
        <v>99</v>
      </c>
      <c r="J672" s="217">
        <f>SUM(G672*400+I672)</f>
        <v>499</v>
      </c>
      <c r="K672" s="217"/>
      <c r="L672" s="217"/>
      <c r="M672" s="217"/>
      <c r="N672" s="217"/>
      <c r="O672" s="217"/>
      <c r="P672" s="217"/>
      <c r="Q672" s="217"/>
      <c r="R672" s="217"/>
      <c r="S672" s="217"/>
      <c r="T672" s="217"/>
      <c r="U672" s="217"/>
      <c r="V672" s="217"/>
      <c r="W672" s="217"/>
      <c r="X672" s="75" t="s">
        <v>1039</v>
      </c>
    </row>
    <row r="673" spans="1:24" s="44" customFormat="1" ht="27.75" x14ac:dyDescent="0.65">
      <c r="A673" s="304" t="s">
        <v>1763</v>
      </c>
      <c r="B673" s="304"/>
      <c r="C673" s="304"/>
      <c r="D673" s="304"/>
      <c r="E673" s="304"/>
      <c r="F673" s="304"/>
      <c r="G673" s="304"/>
      <c r="H673" s="304"/>
      <c r="I673" s="304"/>
      <c r="J673" s="304"/>
      <c r="K673" s="304"/>
      <c r="L673" s="304"/>
      <c r="M673" s="304"/>
      <c r="N673" s="304"/>
      <c r="O673" s="304"/>
      <c r="P673" s="304"/>
      <c r="Q673" s="304"/>
      <c r="R673" s="304"/>
      <c r="S673" s="304"/>
      <c r="T673" s="304"/>
      <c r="U673" s="304"/>
      <c r="V673" s="304"/>
      <c r="W673" s="304"/>
      <c r="X673" s="304"/>
    </row>
    <row r="674" spans="1:24" s="44" customFormat="1" ht="27.75" x14ac:dyDescent="0.65">
      <c r="A674" s="305" t="s">
        <v>1102</v>
      </c>
      <c r="B674" s="305"/>
      <c r="C674" s="305"/>
      <c r="D674" s="305"/>
      <c r="E674" s="305"/>
      <c r="F674" s="305"/>
      <c r="G674" s="305"/>
      <c r="H674" s="305"/>
      <c r="I674" s="305"/>
      <c r="J674" s="305"/>
      <c r="K674" s="305"/>
      <c r="L674" s="305"/>
      <c r="M674" s="305"/>
      <c r="N674" s="305"/>
      <c r="O674" s="305"/>
      <c r="P674" s="305"/>
      <c r="Q674" s="305"/>
      <c r="R674" s="305"/>
      <c r="S674" s="305"/>
      <c r="T674" s="305"/>
      <c r="U674" s="305"/>
      <c r="V674" s="305"/>
      <c r="W674" s="305"/>
      <c r="X674" s="305"/>
    </row>
    <row r="675" spans="1:24" s="44" customFormat="1" ht="27.75" x14ac:dyDescent="0.65">
      <c r="A675" s="304" t="s">
        <v>1069</v>
      </c>
      <c r="B675" s="304"/>
      <c r="C675" s="304"/>
      <c r="D675" s="304"/>
      <c r="E675" s="304"/>
      <c r="F675" s="304"/>
      <c r="G675" s="304"/>
      <c r="H675" s="304"/>
      <c r="I675" s="304"/>
      <c r="J675" s="304"/>
      <c r="K675" s="304"/>
      <c r="L675" s="304"/>
      <c r="M675" s="304"/>
      <c r="N675" s="304"/>
      <c r="O675" s="304"/>
      <c r="P675" s="304"/>
      <c r="Q675" s="304"/>
      <c r="R675" s="304"/>
      <c r="S675" s="304"/>
      <c r="T675" s="304"/>
      <c r="U675" s="304"/>
      <c r="V675" s="304"/>
      <c r="W675" s="304"/>
      <c r="X675" s="304"/>
    </row>
    <row r="676" spans="1:24" s="44" customFormat="1" ht="27.75" x14ac:dyDescent="0.65">
      <c r="A676" s="304" t="s">
        <v>1070</v>
      </c>
      <c r="B676" s="304"/>
      <c r="C676" s="304"/>
      <c r="D676" s="304"/>
      <c r="E676" s="304"/>
      <c r="F676" s="304"/>
      <c r="G676" s="304"/>
      <c r="H676" s="304"/>
      <c r="I676" s="304"/>
      <c r="J676" s="304"/>
      <c r="K676" s="304"/>
      <c r="L676" s="304"/>
      <c r="M676" s="304"/>
      <c r="N676" s="304"/>
      <c r="O676" s="304"/>
      <c r="P676" s="304"/>
      <c r="Q676" s="304"/>
      <c r="R676" s="304"/>
      <c r="S676" s="304"/>
      <c r="T676" s="304"/>
      <c r="U676" s="304"/>
      <c r="V676" s="304"/>
      <c r="W676" s="304"/>
      <c r="X676" s="304"/>
    </row>
    <row r="677" spans="1:24" s="44" customFormat="1" x14ac:dyDescent="0.5">
      <c r="A677" s="271" t="s">
        <v>1089</v>
      </c>
      <c r="B677" s="272"/>
      <c r="C677" s="272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3"/>
      <c r="O677" s="271" t="s">
        <v>1101</v>
      </c>
      <c r="P677" s="272"/>
      <c r="Q677" s="272"/>
      <c r="R677" s="272"/>
      <c r="S677" s="272"/>
      <c r="T677" s="272"/>
      <c r="U677" s="272"/>
      <c r="V677" s="272"/>
      <c r="W677" s="272"/>
      <c r="X677" s="273"/>
    </row>
    <row r="678" spans="1:24" s="44" customFormat="1" x14ac:dyDescent="0.5">
      <c r="A678" s="306" t="s">
        <v>1071</v>
      </c>
      <c r="B678" s="211"/>
      <c r="C678" s="199"/>
      <c r="D678" s="277" t="s">
        <v>0</v>
      </c>
      <c r="E678" s="289" t="s">
        <v>1</v>
      </c>
      <c r="F678" s="197"/>
      <c r="G678" s="291" t="s">
        <v>18</v>
      </c>
      <c r="H678" s="292"/>
      <c r="I678" s="293"/>
      <c r="J678" s="265" t="s">
        <v>1088</v>
      </c>
      <c r="K678" s="266"/>
      <c r="L678" s="266"/>
      <c r="M678" s="266"/>
      <c r="N678" s="267"/>
      <c r="O678" s="268" t="s">
        <v>1071</v>
      </c>
      <c r="P678" s="211"/>
      <c r="Q678" s="211"/>
      <c r="R678" s="104"/>
      <c r="S678" s="308" t="s">
        <v>1088</v>
      </c>
      <c r="T678" s="309"/>
      <c r="U678" s="309"/>
      <c r="V678" s="309"/>
      <c r="W678" s="310"/>
      <c r="X678" s="261" t="s">
        <v>1100</v>
      </c>
    </row>
    <row r="679" spans="1:24" s="44" customFormat="1" x14ac:dyDescent="0.5">
      <c r="A679" s="307"/>
      <c r="B679" s="212" t="s">
        <v>1072</v>
      </c>
      <c r="C679" s="200" t="s">
        <v>1073</v>
      </c>
      <c r="D679" s="278"/>
      <c r="E679" s="290"/>
      <c r="F679" s="198" t="s">
        <v>1075</v>
      </c>
      <c r="G679" s="285" t="s">
        <v>19</v>
      </c>
      <c r="H679" s="277" t="s">
        <v>20</v>
      </c>
      <c r="I679" s="277" t="s">
        <v>21</v>
      </c>
      <c r="J679" s="205"/>
      <c r="K679" s="261" t="s">
        <v>1079</v>
      </c>
      <c r="L679" s="261" t="s">
        <v>1080</v>
      </c>
      <c r="M679" s="203"/>
      <c r="N679" s="205" t="s">
        <v>1086</v>
      </c>
      <c r="O679" s="269"/>
      <c r="P679" s="212"/>
      <c r="Q679" s="212" t="s">
        <v>1072</v>
      </c>
      <c r="R679" s="26" t="s">
        <v>1094</v>
      </c>
      <c r="S679" s="205"/>
      <c r="T679" s="281" t="s">
        <v>1079</v>
      </c>
      <c r="U679" s="261" t="s">
        <v>1080</v>
      </c>
      <c r="V679" s="203"/>
      <c r="W679" s="205" t="s">
        <v>1097</v>
      </c>
      <c r="X679" s="262"/>
    </row>
    <row r="680" spans="1:24" s="44" customFormat="1" x14ac:dyDescent="0.5">
      <c r="A680" s="307"/>
      <c r="B680" s="212" t="s">
        <v>22</v>
      </c>
      <c r="C680" s="200" t="s">
        <v>1074</v>
      </c>
      <c r="D680" s="278"/>
      <c r="E680" s="290"/>
      <c r="F680" s="24" t="s">
        <v>1076</v>
      </c>
      <c r="G680" s="287"/>
      <c r="H680" s="278"/>
      <c r="I680" s="278"/>
      <c r="J680" s="206" t="s">
        <v>1078</v>
      </c>
      <c r="K680" s="262"/>
      <c r="L680" s="262"/>
      <c r="M680" s="203" t="s">
        <v>1081</v>
      </c>
      <c r="N680" s="206" t="s">
        <v>1085</v>
      </c>
      <c r="O680" s="269"/>
      <c r="P680" s="212" t="s">
        <v>1090</v>
      </c>
      <c r="Q680" s="212" t="s">
        <v>1091</v>
      </c>
      <c r="R680" s="26" t="s">
        <v>1095</v>
      </c>
      <c r="S680" s="206" t="s">
        <v>1078</v>
      </c>
      <c r="T680" s="284"/>
      <c r="U680" s="262"/>
      <c r="V680" s="203" t="s">
        <v>1081</v>
      </c>
      <c r="W680" s="206" t="s">
        <v>1098</v>
      </c>
      <c r="X680" s="262"/>
    </row>
    <row r="681" spans="1:24" s="44" customFormat="1" x14ac:dyDescent="0.5">
      <c r="A681" s="307"/>
      <c r="B681" s="212"/>
      <c r="C681" s="200" t="s">
        <v>861</v>
      </c>
      <c r="D681" s="278"/>
      <c r="E681" s="290"/>
      <c r="F681" s="198" t="s">
        <v>1077</v>
      </c>
      <c r="G681" s="287"/>
      <c r="H681" s="278"/>
      <c r="I681" s="278"/>
      <c r="J681" s="206" t="s">
        <v>1082</v>
      </c>
      <c r="K681" s="262"/>
      <c r="L681" s="262"/>
      <c r="M681" s="203" t="s">
        <v>1084</v>
      </c>
      <c r="N681" s="206" t="s">
        <v>1087</v>
      </c>
      <c r="O681" s="269"/>
      <c r="P681" s="212"/>
      <c r="Q681" s="212" t="s">
        <v>1092</v>
      </c>
      <c r="R681" s="26" t="s">
        <v>1096</v>
      </c>
      <c r="S681" s="206" t="s">
        <v>1082</v>
      </c>
      <c r="T681" s="284"/>
      <c r="U681" s="262"/>
      <c r="V681" s="203" t="s">
        <v>1084</v>
      </c>
      <c r="W681" s="206" t="s">
        <v>1091</v>
      </c>
      <c r="X681" s="262"/>
    </row>
    <row r="682" spans="1:24" s="44" customFormat="1" x14ac:dyDescent="0.5">
      <c r="A682" s="28"/>
      <c r="B682" s="213"/>
      <c r="C682" s="22"/>
      <c r="D682" s="209"/>
      <c r="E682" s="22"/>
      <c r="F682" s="209"/>
      <c r="G682" s="214"/>
      <c r="H682" s="209"/>
      <c r="I682" s="209"/>
      <c r="J682" s="207" t="s">
        <v>1083</v>
      </c>
      <c r="K682" s="263"/>
      <c r="L682" s="263"/>
      <c r="M682" s="30" t="s">
        <v>1085</v>
      </c>
      <c r="N682" s="207" t="s">
        <v>1072</v>
      </c>
      <c r="O682" s="270"/>
      <c r="P682" s="213"/>
      <c r="Q682" s="213" t="s">
        <v>1093</v>
      </c>
      <c r="R682" s="65"/>
      <c r="S682" s="207" t="s">
        <v>1083</v>
      </c>
      <c r="T682" s="296"/>
      <c r="U682" s="263"/>
      <c r="V682" s="30" t="s">
        <v>1085</v>
      </c>
      <c r="W682" s="207" t="s">
        <v>1099</v>
      </c>
      <c r="X682" s="263"/>
    </row>
    <row r="683" spans="1:24" s="44" customFormat="1" x14ac:dyDescent="0.5">
      <c r="A683" s="213" t="s">
        <v>1956</v>
      </c>
      <c r="B683" s="33" t="s">
        <v>13</v>
      </c>
      <c r="C683" s="32">
        <v>42369</v>
      </c>
      <c r="D683" s="32">
        <v>401</v>
      </c>
      <c r="E683" s="32">
        <v>412</v>
      </c>
      <c r="F683" s="32">
        <v>8</v>
      </c>
      <c r="G683" s="32" t="s">
        <v>25</v>
      </c>
      <c r="H683" s="32">
        <v>1</v>
      </c>
      <c r="I683" s="32">
        <v>63</v>
      </c>
      <c r="J683" s="118">
        <f>SUM(H683*100+I683)</f>
        <v>163</v>
      </c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42" t="s">
        <v>1040</v>
      </c>
    </row>
    <row r="684" spans="1:24" s="44" customFormat="1" x14ac:dyDescent="0.5">
      <c r="A684" s="213" t="s">
        <v>1957</v>
      </c>
      <c r="B684" s="33" t="s">
        <v>13</v>
      </c>
      <c r="C684" s="32">
        <v>42220</v>
      </c>
      <c r="D684" s="32">
        <v>402</v>
      </c>
      <c r="E684" s="32">
        <v>413</v>
      </c>
      <c r="F684" s="32">
        <v>8</v>
      </c>
      <c r="G684" s="32" t="s">
        <v>25</v>
      </c>
      <c r="H684" s="32">
        <v>1</v>
      </c>
      <c r="I684" s="32">
        <v>71</v>
      </c>
      <c r="J684" s="118">
        <f>SUM(H684*100+I684)</f>
        <v>171</v>
      </c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42" t="s">
        <v>533</v>
      </c>
    </row>
    <row r="685" spans="1:24" s="44" customFormat="1" x14ac:dyDescent="0.5">
      <c r="A685" s="213" t="s">
        <v>1958</v>
      </c>
      <c r="B685" s="33" t="s">
        <v>13</v>
      </c>
      <c r="C685" s="32">
        <v>42187</v>
      </c>
      <c r="D685" s="32">
        <v>609</v>
      </c>
      <c r="E685" s="32">
        <v>576</v>
      </c>
      <c r="F685" s="32">
        <v>8</v>
      </c>
      <c r="G685" s="32" t="s">
        <v>25</v>
      </c>
      <c r="H685" s="32">
        <v>1</v>
      </c>
      <c r="I685" s="32">
        <v>90</v>
      </c>
      <c r="J685" s="118">
        <f>SUM(H685*100+I685)</f>
        <v>190</v>
      </c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42" t="s">
        <v>533</v>
      </c>
    </row>
    <row r="686" spans="1:24" s="44" customFormat="1" x14ac:dyDescent="0.5">
      <c r="A686" s="213" t="s">
        <v>1959</v>
      </c>
      <c r="B686" s="33" t="s">
        <v>13</v>
      </c>
      <c r="C686" s="32">
        <v>42216</v>
      </c>
      <c r="D686" s="32">
        <v>610</v>
      </c>
      <c r="E686" s="32">
        <v>577</v>
      </c>
      <c r="F686" s="32">
        <v>8</v>
      </c>
      <c r="G686" s="32" t="s">
        <v>25</v>
      </c>
      <c r="H686" s="32">
        <v>1</v>
      </c>
      <c r="I686" s="32">
        <v>75</v>
      </c>
      <c r="J686" s="118">
        <f>SUM(H686*100+I686)</f>
        <v>175</v>
      </c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42" t="s">
        <v>533</v>
      </c>
    </row>
    <row r="687" spans="1:24" s="44" customFormat="1" x14ac:dyDescent="0.5">
      <c r="A687" s="213" t="s">
        <v>1960</v>
      </c>
      <c r="B687" s="33" t="s">
        <v>13</v>
      </c>
      <c r="C687" s="32">
        <v>42215</v>
      </c>
      <c r="D687" s="32">
        <v>611</v>
      </c>
      <c r="E687" s="32">
        <v>578</v>
      </c>
      <c r="F687" s="32">
        <v>8</v>
      </c>
      <c r="G687" s="32" t="s">
        <v>25</v>
      </c>
      <c r="H687" s="32">
        <v>3</v>
      </c>
      <c r="I687" s="32">
        <v>46</v>
      </c>
      <c r="J687" s="118">
        <f>SUM(H687*100+I687)</f>
        <v>346</v>
      </c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42" t="s">
        <v>533</v>
      </c>
    </row>
    <row r="688" spans="1:24" s="44" customFormat="1" x14ac:dyDescent="0.5">
      <c r="A688" s="213" t="s">
        <v>1961</v>
      </c>
      <c r="B688" s="33" t="s">
        <v>13</v>
      </c>
      <c r="C688" s="59">
        <v>42314</v>
      </c>
      <c r="D688" s="59">
        <v>618</v>
      </c>
      <c r="E688" s="59">
        <v>585</v>
      </c>
      <c r="F688" s="59"/>
      <c r="G688" s="32" t="s">
        <v>25</v>
      </c>
      <c r="H688" s="59">
        <v>3</v>
      </c>
      <c r="I688" s="59">
        <v>13</v>
      </c>
      <c r="J688" s="123"/>
      <c r="K688" s="123"/>
      <c r="L688" s="123"/>
      <c r="M688" s="123"/>
      <c r="N688" s="123">
        <f>SUM(H688*100+I688)</f>
        <v>313</v>
      </c>
      <c r="O688" s="123"/>
      <c r="P688" s="123"/>
      <c r="Q688" s="123"/>
      <c r="R688" s="123"/>
      <c r="S688" s="123"/>
      <c r="T688" s="123"/>
      <c r="U688" s="123"/>
      <c r="V688" s="123"/>
      <c r="W688" s="123"/>
      <c r="X688" s="40" t="s">
        <v>868</v>
      </c>
    </row>
    <row r="689" spans="1:25" s="44" customFormat="1" x14ac:dyDescent="0.5">
      <c r="A689" s="213" t="s">
        <v>1962</v>
      </c>
      <c r="B689" s="33" t="s">
        <v>13</v>
      </c>
      <c r="C689" s="32">
        <v>42229</v>
      </c>
      <c r="D689" s="32">
        <v>617</v>
      </c>
      <c r="E689" s="32">
        <v>584</v>
      </c>
      <c r="F689" s="32">
        <v>8</v>
      </c>
      <c r="G689" s="32" t="s">
        <v>25</v>
      </c>
      <c r="H689" s="32">
        <v>2</v>
      </c>
      <c r="I689" s="32">
        <v>28</v>
      </c>
      <c r="J689" s="118">
        <f>SUM(H689*100+I689)</f>
        <v>228</v>
      </c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42" t="s">
        <v>533</v>
      </c>
    </row>
    <row r="690" spans="1:25" s="44" customFormat="1" x14ac:dyDescent="0.5">
      <c r="A690" s="213" t="s">
        <v>1963</v>
      </c>
      <c r="B690" s="33" t="s">
        <v>13</v>
      </c>
      <c r="C690" s="32">
        <v>42213</v>
      </c>
      <c r="D690" s="32">
        <v>619</v>
      </c>
      <c r="E690" s="32">
        <v>586</v>
      </c>
      <c r="F690" s="32">
        <v>14</v>
      </c>
      <c r="G690" s="32">
        <v>3</v>
      </c>
      <c r="H690" s="32">
        <v>3</v>
      </c>
      <c r="I690" s="32">
        <v>73.2</v>
      </c>
      <c r="J690" s="118"/>
      <c r="K690" s="118">
        <f>SUM(G690*400+H690*100+I690)</f>
        <v>1573.2</v>
      </c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42" t="s">
        <v>32</v>
      </c>
    </row>
    <row r="691" spans="1:25" s="63" customFormat="1" x14ac:dyDescent="0.5">
      <c r="A691" s="213" t="s">
        <v>1964</v>
      </c>
      <c r="B691" s="33" t="s">
        <v>13</v>
      </c>
      <c r="C691" s="59">
        <v>42312</v>
      </c>
      <c r="D691" s="59">
        <v>120</v>
      </c>
      <c r="E691" s="59">
        <v>587</v>
      </c>
      <c r="F691" s="59"/>
      <c r="G691" s="59" t="s">
        <v>25</v>
      </c>
      <c r="H691" s="59">
        <v>3</v>
      </c>
      <c r="I691" s="59">
        <v>24</v>
      </c>
      <c r="J691" s="123">
        <f>SUM(H691*100+I691)</f>
        <v>324</v>
      </c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40" t="s">
        <v>533</v>
      </c>
      <c r="Y691" s="44"/>
    </row>
    <row r="692" spans="1:25" s="63" customFormat="1" x14ac:dyDescent="0.5">
      <c r="A692" s="213" t="s">
        <v>1965</v>
      </c>
      <c r="B692" s="33" t="s">
        <v>13</v>
      </c>
      <c r="C692" s="32">
        <v>42211</v>
      </c>
      <c r="D692" s="32">
        <v>621</v>
      </c>
      <c r="E692" s="32">
        <v>588</v>
      </c>
      <c r="F692" s="32">
        <v>8</v>
      </c>
      <c r="G692" s="32" t="s">
        <v>25</v>
      </c>
      <c r="H692" s="32">
        <v>1</v>
      </c>
      <c r="I692" s="32">
        <v>75</v>
      </c>
      <c r="J692" s="118">
        <f>SUM(H692*100+I692)</f>
        <v>175</v>
      </c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42" t="s">
        <v>161</v>
      </c>
      <c r="Y692" s="44"/>
    </row>
    <row r="693" spans="1:25" s="44" customFormat="1" x14ac:dyDescent="0.5">
      <c r="A693" s="213" t="s">
        <v>1966</v>
      </c>
      <c r="B693" s="33" t="s">
        <v>13</v>
      </c>
      <c r="C693" s="32">
        <v>82112</v>
      </c>
      <c r="D693" s="32">
        <v>622</v>
      </c>
      <c r="E693" s="32">
        <v>589</v>
      </c>
      <c r="F693" s="32">
        <v>14</v>
      </c>
      <c r="G693" s="32" t="s">
        <v>25</v>
      </c>
      <c r="H693" s="32">
        <v>2</v>
      </c>
      <c r="I693" s="32">
        <v>19</v>
      </c>
      <c r="J693" s="118"/>
      <c r="K693" s="118">
        <f>SUM(H693*100+I693)</f>
        <v>219</v>
      </c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42" t="s">
        <v>32</v>
      </c>
    </row>
    <row r="694" spans="1:25" s="44" customFormat="1" x14ac:dyDescent="0.5">
      <c r="A694" s="213" t="s">
        <v>1967</v>
      </c>
      <c r="B694" s="33" t="s">
        <v>13</v>
      </c>
      <c r="C694" s="32">
        <v>42210</v>
      </c>
      <c r="D694" s="32">
        <v>623</v>
      </c>
      <c r="E694" s="32">
        <v>590</v>
      </c>
      <c r="F694" s="32">
        <v>14</v>
      </c>
      <c r="G694" s="32" t="s">
        <v>25</v>
      </c>
      <c r="H694" s="32">
        <v>1</v>
      </c>
      <c r="I694" s="32">
        <v>98</v>
      </c>
      <c r="J694" s="118"/>
      <c r="K694" s="118"/>
      <c r="L694" s="118"/>
      <c r="M694" s="118"/>
      <c r="N694" s="118">
        <f>SUM(H694*100+I694)</f>
        <v>198</v>
      </c>
      <c r="O694" s="118"/>
      <c r="P694" s="118"/>
      <c r="Q694" s="118"/>
      <c r="R694" s="118"/>
      <c r="S694" s="118"/>
      <c r="T694" s="118"/>
      <c r="U694" s="118"/>
      <c r="V694" s="118"/>
      <c r="W694" s="118"/>
      <c r="X694" s="42" t="s">
        <v>1041</v>
      </c>
    </row>
    <row r="695" spans="1:25" s="44" customFormat="1" x14ac:dyDescent="0.5">
      <c r="A695" s="213" t="s">
        <v>1968</v>
      </c>
      <c r="B695" s="33" t="s">
        <v>13</v>
      </c>
      <c r="C695" s="32">
        <v>42209</v>
      </c>
      <c r="D695" s="32">
        <v>624</v>
      </c>
      <c r="E695" s="32">
        <v>591</v>
      </c>
      <c r="F695" s="32">
        <v>14</v>
      </c>
      <c r="G695" s="32" t="s">
        <v>25</v>
      </c>
      <c r="H695" s="32">
        <v>1</v>
      </c>
      <c r="I695" s="32">
        <v>8</v>
      </c>
      <c r="J695" s="118">
        <f>SUM(H695*100+I695)</f>
        <v>108</v>
      </c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42" t="s">
        <v>533</v>
      </c>
      <c r="Y695" s="63"/>
    </row>
    <row r="696" spans="1:25" s="44" customFormat="1" x14ac:dyDescent="0.5">
      <c r="A696" s="213" t="s">
        <v>1969</v>
      </c>
      <c r="B696" s="33" t="s">
        <v>13</v>
      </c>
      <c r="C696" s="32">
        <v>7335</v>
      </c>
      <c r="D696" s="32">
        <v>24</v>
      </c>
      <c r="E696" s="32">
        <v>6462</v>
      </c>
      <c r="F696" s="32">
        <v>14</v>
      </c>
      <c r="G696" s="32" t="s">
        <v>25</v>
      </c>
      <c r="H696" s="32">
        <v>1</v>
      </c>
      <c r="I696" s="32">
        <v>7</v>
      </c>
      <c r="J696" s="118"/>
      <c r="K696" s="118"/>
      <c r="L696" s="118">
        <f>SUM(H696*100+I696)</f>
        <v>107</v>
      </c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42" t="s">
        <v>398</v>
      </c>
    </row>
    <row r="697" spans="1:25" s="44" customFormat="1" x14ac:dyDescent="0.5">
      <c r="A697" s="213" t="s">
        <v>1970</v>
      </c>
      <c r="B697" s="33" t="s">
        <v>13</v>
      </c>
      <c r="C697" s="32">
        <v>42042</v>
      </c>
      <c r="D697" s="32">
        <v>625</v>
      </c>
      <c r="E697" s="32">
        <v>592</v>
      </c>
      <c r="F697" s="32">
        <v>14</v>
      </c>
      <c r="G697" s="32" t="s">
        <v>25</v>
      </c>
      <c r="H697" s="32">
        <v>1</v>
      </c>
      <c r="I697" s="32">
        <v>94</v>
      </c>
      <c r="J697" s="118"/>
      <c r="K697" s="118">
        <f>SUM(H697*100+I697)</f>
        <v>194</v>
      </c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42" t="s">
        <v>32</v>
      </c>
    </row>
    <row r="698" spans="1:25" s="44" customFormat="1" x14ac:dyDescent="0.5">
      <c r="A698" s="213" t="s">
        <v>1971</v>
      </c>
      <c r="B698" s="33" t="s">
        <v>13</v>
      </c>
      <c r="C698" s="32">
        <v>42208</v>
      </c>
      <c r="D698" s="32">
        <v>626</v>
      </c>
      <c r="E698" s="32">
        <v>593</v>
      </c>
      <c r="F698" s="32">
        <v>14</v>
      </c>
      <c r="G698" s="32" t="s">
        <v>25</v>
      </c>
      <c r="H698" s="32">
        <v>1</v>
      </c>
      <c r="I698" s="32">
        <v>84</v>
      </c>
      <c r="J698" s="118"/>
      <c r="K698" s="118"/>
      <c r="L698" s="118">
        <f>SUM(H698*400+I698)</f>
        <v>484</v>
      </c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42" t="s">
        <v>398</v>
      </c>
      <c r="Y698" s="63"/>
    </row>
    <row r="699" spans="1:25" s="44" customFormat="1" x14ac:dyDescent="0.5">
      <c r="A699" s="213" t="s">
        <v>1972</v>
      </c>
      <c r="B699" s="33" t="s">
        <v>13</v>
      </c>
      <c r="C699" s="32">
        <v>42207</v>
      </c>
      <c r="D699" s="32">
        <v>627</v>
      </c>
      <c r="E699" s="32">
        <v>594</v>
      </c>
      <c r="F699" s="32">
        <v>14</v>
      </c>
      <c r="G699" s="32" t="s">
        <v>25</v>
      </c>
      <c r="H699" s="32" t="s">
        <v>25</v>
      </c>
      <c r="I699" s="32">
        <v>80.400000000000006</v>
      </c>
      <c r="J699" s="118"/>
      <c r="K699" s="118"/>
      <c r="L699" s="118">
        <f>SUM(I699)</f>
        <v>80.400000000000006</v>
      </c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42" t="s">
        <v>32</v>
      </c>
    </row>
    <row r="700" spans="1:25" s="44" customFormat="1" x14ac:dyDescent="0.5">
      <c r="A700" s="213" t="s">
        <v>1973</v>
      </c>
      <c r="B700" s="33" t="s">
        <v>13</v>
      </c>
      <c r="C700" s="32">
        <v>12198</v>
      </c>
      <c r="D700" s="32">
        <v>58</v>
      </c>
      <c r="E700" s="32">
        <v>9250</v>
      </c>
      <c r="F700" s="32">
        <v>11</v>
      </c>
      <c r="G700" s="32" t="s">
        <v>25</v>
      </c>
      <c r="H700" s="32" t="s">
        <v>25</v>
      </c>
      <c r="I700" s="32">
        <v>80.400000000000006</v>
      </c>
      <c r="J700" s="118"/>
      <c r="K700" s="118"/>
      <c r="L700" s="118"/>
      <c r="M700" s="118">
        <f>SUM(I700)</f>
        <v>80.400000000000006</v>
      </c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42" t="s">
        <v>538</v>
      </c>
    </row>
    <row r="701" spans="1:25" s="44" customFormat="1" x14ac:dyDescent="0.5">
      <c r="A701" s="213" t="s">
        <v>1974</v>
      </c>
      <c r="B701" s="71" t="s">
        <v>13</v>
      </c>
      <c r="C701" s="45">
        <v>11748</v>
      </c>
      <c r="D701" s="45">
        <v>53</v>
      </c>
      <c r="E701" s="45">
        <v>9034</v>
      </c>
      <c r="F701" s="45"/>
      <c r="G701" s="45" t="s">
        <v>25</v>
      </c>
      <c r="H701" s="45" t="s">
        <v>25</v>
      </c>
      <c r="I701" s="45">
        <v>32</v>
      </c>
      <c r="J701" s="45"/>
      <c r="K701" s="45"/>
      <c r="L701" s="45">
        <f>SUM(I701)</f>
        <v>32</v>
      </c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75" t="s">
        <v>539</v>
      </c>
    </row>
    <row r="702" spans="1:25" s="44" customFormat="1" x14ac:dyDescent="0.5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</row>
    <row r="703" spans="1:25" s="44" customFormat="1" x14ac:dyDescent="0.5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</row>
    <row r="704" spans="1:25" s="44" customFormat="1" x14ac:dyDescent="0.5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</row>
    <row r="705" spans="1:25" s="63" customFormat="1" x14ac:dyDescent="0.5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44"/>
    </row>
    <row r="706" spans="1:25" s="44" customFormat="1" x14ac:dyDescent="0.5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</row>
    <row r="707" spans="1:25" s="44" customFormat="1" x14ac:dyDescent="0.5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</row>
    <row r="708" spans="1:25" s="63" customFormat="1" x14ac:dyDescent="0.5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44"/>
    </row>
    <row r="709" spans="1:25" s="44" customFormat="1" x14ac:dyDescent="0.5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spans="1:25" s="44" customFormat="1" x14ac:dyDescent="0.5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spans="1:25" s="44" customFormat="1" x14ac:dyDescent="0.5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spans="1:25" s="44" customFormat="1" x14ac:dyDescent="0.5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spans="1:25" s="44" customFormat="1" x14ac:dyDescent="0.5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spans="1:25" s="44" customFormat="1" x14ac:dyDescent="0.5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spans="1:25" s="44" customFormat="1" x14ac:dyDescent="0.5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spans="1:25" s="44" customFormat="1" x14ac:dyDescent="0.5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spans="1:25" s="44" customFormat="1" x14ac:dyDescent="0.5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spans="1:25" s="44" customFormat="1" x14ac:dyDescent="0.5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spans="1:25" s="44" customFormat="1" x14ac:dyDescent="0.5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</sheetData>
  <mergeCells count="421">
    <mergeCell ref="I643:I645"/>
    <mergeCell ref="K643:K646"/>
    <mergeCell ref="L643:L646"/>
    <mergeCell ref="T643:T646"/>
    <mergeCell ref="U643:U646"/>
    <mergeCell ref="A676:X676"/>
    <mergeCell ref="A677:N677"/>
    <mergeCell ref="O677:X677"/>
    <mergeCell ref="A678:A681"/>
    <mergeCell ref="D678:D681"/>
    <mergeCell ref="E678:E681"/>
    <mergeCell ref="G678:I678"/>
    <mergeCell ref="J678:N678"/>
    <mergeCell ref="O678:O682"/>
    <mergeCell ref="S678:W678"/>
    <mergeCell ref="X678:X682"/>
    <mergeCell ref="G679:G681"/>
    <mergeCell ref="H679:H681"/>
    <mergeCell ref="I679:I681"/>
    <mergeCell ref="K679:K682"/>
    <mergeCell ref="L679:L682"/>
    <mergeCell ref="T679:T682"/>
    <mergeCell ref="U679:U682"/>
    <mergeCell ref="A531:X531"/>
    <mergeCell ref="A532:X532"/>
    <mergeCell ref="A533:X533"/>
    <mergeCell ref="A534:X534"/>
    <mergeCell ref="A535:N535"/>
    <mergeCell ref="O535:X535"/>
    <mergeCell ref="A536:A539"/>
    <mergeCell ref="D536:D539"/>
    <mergeCell ref="E536:E539"/>
    <mergeCell ref="G536:I536"/>
    <mergeCell ref="J536:N536"/>
    <mergeCell ref="O536:O540"/>
    <mergeCell ref="S536:W536"/>
    <mergeCell ref="X536:X540"/>
    <mergeCell ref="G537:G539"/>
    <mergeCell ref="H537:H539"/>
    <mergeCell ref="I537:I539"/>
    <mergeCell ref="K537:K540"/>
    <mergeCell ref="L537:L540"/>
    <mergeCell ref="T537:T540"/>
    <mergeCell ref="U537:U540"/>
    <mergeCell ref="A495:X495"/>
    <mergeCell ref="A496:X496"/>
    <mergeCell ref="A497:X497"/>
    <mergeCell ref="A498:X498"/>
    <mergeCell ref="A499:N499"/>
    <mergeCell ref="O499:X499"/>
    <mergeCell ref="A500:A503"/>
    <mergeCell ref="D500:D503"/>
    <mergeCell ref="E500:E503"/>
    <mergeCell ref="G500:I500"/>
    <mergeCell ref="J500:N500"/>
    <mergeCell ref="O500:O504"/>
    <mergeCell ref="S500:W500"/>
    <mergeCell ref="X500:X504"/>
    <mergeCell ref="G501:G503"/>
    <mergeCell ref="H501:H503"/>
    <mergeCell ref="I501:I503"/>
    <mergeCell ref="K501:K504"/>
    <mergeCell ref="L501:L504"/>
    <mergeCell ref="T501:T504"/>
    <mergeCell ref="U501:U504"/>
    <mergeCell ref="A1:X1"/>
    <mergeCell ref="A37:X37"/>
    <mergeCell ref="A38:X38"/>
    <mergeCell ref="J6:N6"/>
    <mergeCell ref="K7:K10"/>
    <mergeCell ref="L7:L10"/>
    <mergeCell ref="Y6:AD6"/>
    <mergeCell ref="A5:N5"/>
    <mergeCell ref="O6:O10"/>
    <mergeCell ref="S6:W6"/>
    <mergeCell ref="T7:T10"/>
    <mergeCell ref="U7:U10"/>
    <mergeCell ref="X6:X10"/>
    <mergeCell ref="O5:X5"/>
    <mergeCell ref="G7:G9"/>
    <mergeCell ref="H7:H9"/>
    <mergeCell ref="I7:I9"/>
    <mergeCell ref="A6:A9"/>
    <mergeCell ref="E6:E9"/>
    <mergeCell ref="D6:D9"/>
    <mergeCell ref="A2:X2"/>
    <mergeCell ref="A3:X3"/>
    <mergeCell ref="A4:X4"/>
    <mergeCell ref="G6:I6"/>
    <mergeCell ref="L43:L46"/>
    <mergeCell ref="T43:T46"/>
    <mergeCell ref="U43:U46"/>
    <mergeCell ref="A72:X72"/>
    <mergeCell ref="A73:X73"/>
    <mergeCell ref="A39:X39"/>
    <mergeCell ref="A40:X40"/>
    <mergeCell ref="A41:N41"/>
    <mergeCell ref="O41:X41"/>
    <mergeCell ref="A42:A45"/>
    <mergeCell ref="D42:D45"/>
    <mergeCell ref="E42:E45"/>
    <mergeCell ref="G42:I42"/>
    <mergeCell ref="J42:N42"/>
    <mergeCell ref="O42:O46"/>
    <mergeCell ref="S42:W42"/>
    <mergeCell ref="X42:X46"/>
    <mergeCell ref="G43:G45"/>
    <mergeCell ref="H43:H45"/>
    <mergeCell ref="I43:I45"/>
    <mergeCell ref="K43:K46"/>
    <mergeCell ref="L78:L81"/>
    <mergeCell ref="T78:T81"/>
    <mergeCell ref="U78:U81"/>
    <mergeCell ref="A107:X107"/>
    <mergeCell ref="A108:X108"/>
    <mergeCell ref="A74:X74"/>
    <mergeCell ref="A75:X75"/>
    <mergeCell ref="A76:N76"/>
    <mergeCell ref="O76:X76"/>
    <mergeCell ref="A77:A80"/>
    <mergeCell ref="D77:D80"/>
    <mergeCell ref="E77:E80"/>
    <mergeCell ref="G77:I77"/>
    <mergeCell ref="J77:N77"/>
    <mergeCell ref="O77:O81"/>
    <mergeCell ref="S77:W77"/>
    <mergeCell ref="X77:X81"/>
    <mergeCell ref="G78:G80"/>
    <mergeCell ref="H78:H80"/>
    <mergeCell ref="I78:I80"/>
    <mergeCell ref="K78:K81"/>
    <mergeCell ref="L113:L116"/>
    <mergeCell ref="T113:T116"/>
    <mergeCell ref="U113:U116"/>
    <mergeCell ref="A142:X142"/>
    <mergeCell ref="A143:X143"/>
    <mergeCell ref="A109:X109"/>
    <mergeCell ref="A110:X110"/>
    <mergeCell ref="A111:N111"/>
    <mergeCell ref="O111:X111"/>
    <mergeCell ref="A112:A115"/>
    <mergeCell ref="D112:D115"/>
    <mergeCell ref="E112:E115"/>
    <mergeCell ref="G112:I112"/>
    <mergeCell ref="J112:N112"/>
    <mergeCell ref="O112:O116"/>
    <mergeCell ref="S112:W112"/>
    <mergeCell ref="X112:X116"/>
    <mergeCell ref="G113:G115"/>
    <mergeCell ref="H113:H115"/>
    <mergeCell ref="I113:I115"/>
    <mergeCell ref="K113:K116"/>
    <mergeCell ref="L148:L151"/>
    <mergeCell ref="T148:T151"/>
    <mergeCell ref="U148:U151"/>
    <mergeCell ref="A177:X177"/>
    <mergeCell ref="A178:X178"/>
    <mergeCell ref="A144:X144"/>
    <mergeCell ref="A145:X145"/>
    <mergeCell ref="A146:N146"/>
    <mergeCell ref="O146:X146"/>
    <mergeCell ref="A147:A150"/>
    <mergeCell ref="D147:D150"/>
    <mergeCell ref="E147:E150"/>
    <mergeCell ref="G147:I147"/>
    <mergeCell ref="J147:N147"/>
    <mergeCell ref="O147:O151"/>
    <mergeCell ref="S147:W147"/>
    <mergeCell ref="X147:X151"/>
    <mergeCell ref="G148:G150"/>
    <mergeCell ref="H148:H150"/>
    <mergeCell ref="I148:I150"/>
    <mergeCell ref="K148:K151"/>
    <mergeCell ref="L183:L186"/>
    <mergeCell ref="T183:T186"/>
    <mergeCell ref="U183:U186"/>
    <mergeCell ref="A212:X212"/>
    <mergeCell ref="A213:X213"/>
    <mergeCell ref="A179:X179"/>
    <mergeCell ref="A180:X180"/>
    <mergeCell ref="A181:N181"/>
    <mergeCell ref="O181:X181"/>
    <mergeCell ref="A182:A185"/>
    <mergeCell ref="D182:D185"/>
    <mergeCell ref="E182:E185"/>
    <mergeCell ref="G182:I182"/>
    <mergeCell ref="J182:N182"/>
    <mergeCell ref="O182:O186"/>
    <mergeCell ref="S182:W182"/>
    <mergeCell ref="X182:X186"/>
    <mergeCell ref="G183:G185"/>
    <mergeCell ref="H183:H185"/>
    <mergeCell ref="I183:I185"/>
    <mergeCell ref="K183:K186"/>
    <mergeCell ref="L218:L221"/>
    <mergeCell ref="T218:T221"/>
    <mergeCell ref="U218:U221"/>
    <mergeCell ref="A248:X248"/>
    <mergeCell ref="A249:X249"/>
    <mergeCell ref="A214:X214"/>
    <mergeCell ref="A215:X215"/>
    <mergeCell ref="A216:N216"/>
    <mergeCell ref="O216:X216"/>
    <mergeCell ref="A217:A220"/>
    <mergeCell ref="D217:D220"/>
    <mergeCell ref="E217:E220"/>
    <mergeCell ref="G217:I217"/>
    <mergeCell ref="J217:N217"/>
    <mergeCell ref="O217:O221"/>
    <mergeCell ref="S217:W217"/>
    <mergeCell ref="X217:X221"/>
    <mergeCell ref="G218:G220"/>
    <mergeCell ref="H218:H220"/>
    <mergeCell ref="I218:I220"/>
    <mergeCell ref="K218:K221"/>
    <mergeCell ref="L254:L257"/>
    <mergeCell ref="T254:T257"/>
    <mergeCell ref="U254:U257"/>
    <mergeCell ref="A284:X284"/>
    <mergeCell ref="A285:X285"/>
    <mergeCell ref="A250:X250"/>
    <mergeCell ref="A251:X251"/>
    <mergeCell ref="A252:N252"/>
    <mergeCell ref="O252:X252"/>
    <mergeCell ref="A253:A256"/>
    <mergeCell ref="D253:D256"/>
    <mergeCell ref="E253:E256"/>
    <mergeCell ref="G253:I253"/>
    <mergeCell ref="J253:N253"/>
    <mergeCell ref="O253:O257"/>
    <mergeCell ref="S253:W253"/>
    <mergeCell ref="X253:X257"/>
    <mergeCell ref="G254:G256"/>
    <mergeCell ref="H254:H256"/>
    <mergeCell ref="I254:I256"/>
    <mergeCell ref="K254:K257"/>
    <mergeCell ref="L290:L293"/>
    <mergeCell ref="T290:T293"/>
    <mergeCell ref="U290:U293"/>
    <mergeCell ref="A286:X286"/>
    <mergeCell ref="A287:X287"/>
    <mergeCell ref="A288:N288"/>
    <mergeCell ref="O288:X288"/>
    <mergeCell ref="A289:A292"/>
    <mergeCell ref="D289:D292"/>
    <mergeCell ref="E289:E292"/>
    <mergeCell ref="G289:I289"/>
    <mergeCell ref="J289:N289"/>
    <mergeCell ref="O289:O293"/>
    <mergeCell ref="S289:W289"/>
    <mergeCell ref="X289:X293"/>
    <mergeCell ref="G290:G292"/>
    <mergeCell ref="H290:H292"/>
    <mergeCell ref="I290:I292"/>
    <mergeCell ref="K290:K293"/>
    <mergeCell ref="X324:X328"/>
    <mergeCell ref="G325:G327"/>
    <mergeCell ref="H325:H327"/>
    <mergeCell ref="I325:I327"/>
    <mergeCell ref="K325:K328"/>
    <mergeCell ref="L325:L328"/>
    <mergeCell ref="T325:T328"/>
    <mergeCell ref="U325:U328"/>
    <mergeCell ref="A319:X319"/>
    <mergeCell ref="A320:X320"/>
    <mergeCell ref="A321:X321"/>
    <mergeCell ref="A322:X322"/>
    <mergeCell ref="A323:N323"/>
    <mergeCell ref="O323:X323"/>
    <mergeCell ref="A324:A327"/>
    <mergeCell ref="D324:D327"/>
    <mergeCell ref="E324:E327"/>
    <mergeCell ref="G324:I324"/>
    <mergeCell ref="J324:N324"/>
    <mergeCell ref="O324:O328"/>
    <mergeCell ref="S324:W324"/>
    <mergeCell ref="A359:A362"/>
    <mergeCell ref="D359:D362"/>
    <mergeCell ref="E359:E362"/>
    <mergeCell ref="G359:I359"/>
    <mergeCell ref="J359:N359"/>
    <mergeCell ref="A354:X354"/>
    <mergeCell ref="A355:X355"/>
    <mergeCell ref="A356:X356"/>
    <mergeCell ref="A357:X357"/>
    <mergeCell ref="A358:N358"/>
    <mergeCell ref="O358:X358"/>
    <mergeCell ref="O359:O363"/>
    <mergeCell ref="S359:W359"/>
    <mergeCell ref="X359:X363"/>
    <mergeCell ref="G360:G362"/>
    <mergeCell ref="H360:H362"/>
    <mergeCell ref="I360:I362"/>
    <mergeCell ref="K360:K363"/>
    <mergeCell ref="L360:L363"/>
    <mergeCell ref="T360:T363"/>
    <mergeCell ref="U360:U363"/>
    <mergeCell ref="A394:A397"/>
    <mergeCell ref="D394:D397"/>
    <mergeCell ref="E394:E397"/>
    <mergeCell ref="G394:I394"/>
    <mergeCell ref="J394:N394"/>
    <mergeCell ref="A389:X389"/>
    <mergeCell ref="A390:X390"/>
    <mergeCell ref="A391:X391"/>
    <mergeCell ref="A392:X392"/>
    <mergeCell ref="A393:N393"/>
    <mergeCell ref="O393:X393"/>
    <mergeCell ref="O394:O398"/>
    <mergeCell ref="S394:W394"/>
    <mergeCell ref="X394:X398"/>
    <mergeCell ref="G395:G397"/>
    <mergeCell ref="H395:H397"/>
    <mergeCell ref="I395:I397"/>
    <mergeCell ref="K395:K398"/>
    <mergeCell ref="L395:L398"/>
    <mergeCell ref="T395:T398"/>
    <mergeCell ref="U395:U398"/>
    <mergeCell ref="A429:A432"/>
    <mergeCell ref="D429:D432"/>
    <mergeCell ref="E429:E432"/>
    <mergeCell ref="G429:I429"/>
    <mergeCell ref="J429:N429"/>
    <mergeCell ref="A424:X424"/>
    <mergeCell ref="A425:X425"/>
    <mergeCell ref="A426:X426"/>
    <mergeCell ref="A427:X427"/>
    <mergeCell ref="A428:N428"/>
    <mergeCell ref="O428:X428"/>
    <mergeCell ref="O429:O433"/>
    <mergeCell ref="S429:W429"/>
    <mergeCell ref="X429:X433"/>
    <mergeCell ref="G430:G432"/>
    <mergeCell ref="H430:H432"/>
    <mergeCell ref="I430:I432"/>
    <mergeCell ref="K430:K433"/>
    <mergeCell ref="L430:L433"/>
    <mergeCell ref="T430:T433"/>
    <mergeCell ref="U430:U433"/>
    <mergeCell ref="A464:A467"/>
    <mergeCell ref="D464:D467"/>
    <mergeCell ref="E464:E467"/>
    <mergeCell ref="G464:I464"/>
    <mergeCell ref="J464:N464"/>
    <mergeCell ref="A459:X459"/>
    <mergeCell ref="A460:X460"/>
    <mergeCell ref="A461:X461"/>
    <mergeCell ref="A462:X462"/>
    <mergeCell ref="A463:N463"/>
    <mergeCell ref="O463:X463"/>
    <mergeCell ref="O464:O468"/>
    <mergeCell ref="S464:W464"/>
    <mergeCell ref="X464:X468"/>
    <mergeCell ref="G465:G467"/>
    <mergeCell ref="H465:H467"/>
    <mergeCell ref="I465:I467"/>
    <mergeCell ref="K465:K468"/>
    <mergeCell ref="L465:L468"/>
    <mergeCell ref="T465:T468"/>
    <mergeCell ref="U465:U468"/>
    <mergeCell ref="A572:A575"/>
    <mergeCell ref="D572:D575"/>
    <mergeCell ref="E572:E575"/>
    <mergeCell ref="G572:I572"/>
    <mergeCell ref="J572:N572"/>
    <mergeCell ref="A567:X567"/>
    <mergeCell ref="A568:X568"/>
    <mergeCell ref="A569:X569"/>
    <mergeCell ref="A570:X570"/>
    <mergeCell ref="A571:N571"/>
    <mergeCell ref="O571:X571"/>
    <mergeCell ref="O572:O576"/>
    <mergeCell ref="S572:W572"/>
    <mergeCell ref="X572:X576"/>
    <mergeCell ref="G573:G575"/>
    <mergeCell ref="H573:H575"/>
    <mergeCell ref="I573:I575"/>
    <mergeCell ref="K573:K576"/>
    <mergeCell ref="L573:L576"/>
    <mergeCell ref="T573:T576"/>
    <mergeCell ref="U573:U576"/>
    <mergeCell ref="A602:X602"/>
    <mergeCell ref="A603:X603"/>
    <mergeCell ref="A604:X604"/>
    <mergeCell ref="A605:X605"/>
    <mergeCell ref="A606:N606"/>
    <mergeCell ref="O606:X606"/>
    <mergeCell ref="O607:O611"/>
    <mergeCell ref="S607:W607"/>
    <mergeCell ref="X607:X611"/>
    <mergeCell ref="G608:G610"/>
    <mergeCell ref="H608:H610"/>
    <mergeCell ref="I608:I610"/>
    <mergeCell ref="K608:K611"/>
    <mergeCell ref="L608:L611"/>
    <mergeCell ref="T608:T611"/>
    <mergeCell ref="U608:U611"/>
    <mergeCell ref="A637:X637"/>
    <mergeCell ref="A638:X638"/>
    <mergeCell ref="A639:X639"/>
    <mergeCell ref="A673:X673"/>
    <mergeCell ref="A674:X674"/>
    <mergeCell ref="A675:X675"/>
    <mergeCell ref="A607:A610"/>
    <mergeCell ref="D607:D610"/>
    <mergeCell ref="E607:E610"/>
    <mergeCell ref="G607:I607"/>
    <mergeCell ref="J607:N607"/>
    <mergeCell ref="A640:X640"/>
    <mergeCell ref="A641:N641"/>
    <mergeCell ref="O641:X641"/>
    <mergeCell ref="A642:A645"/>
    <mergeCell ref="D642:D645"/>
    <mergeCell ref="E642:E645"/>
    <mergeCell ref="G642:I642"/>
    <mergeCell ref="J642:N642"/>
    <mergeCell ref="O642:O646"/>
    <mergeCell ref="S642:W642"/>
    <mergeCell ref="X642:X646"/>
    <mergeCell ref="G643:G645"/>
    <mergeCell ref="H643:H645"/>
  </mergeCells>
  <pageMargins left="0.70866141732283472" right="0" top="0.78740157480314965" bottom="0" header="0.31496062992125984" footer="0.31496062992125984"/>
  <pageSetup paperSize="9" scale="65" orientation="landscape" horizontalDpi="120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01"/>
  <sheetViews>
    <sheetView topLeftCell="A1149" zoomScale="80" zoomScaleNormal="80" workbookViewId="0">
      <selection activeCell="A566" sqref="A566:X566"/>
    </sheetView>
  </sheetViews>
  <sheetFormatPr defaultRowHeight="27.75" x14ac:dyDescent="0.65"/>
  <cols>
    <col min="1" max="1" width="4.625" style="7" customWidth="1"/>
    <col min="2" max="2" width="7.875" style="8" customWidth="1"/>
    <col min="3" max="3" width="10" style="8" bestFit="1" customWidth="1"/>
    <col min="4" max="4" width="8" style="8" bestFit="1" customWidth="1"/>
    <col min="5" max="5" width="10.125" style="8" bestFit="1" customWidth="1"/>
    <col min="6" max="6" width="10.125" style="8" customWidth="1"/>
    <col min="7" max="7" width="4.5" style="8" customWidth="1"/>
    <col min="8" max="8" width="4.375" style="8" bestFit="1" customWidth="1"/>
    <col min="9" max="9" width="5.625" style="8" bestFit="1" customWidth="1"/>
    <col min="10" max="10" width="7.25" style="8" customWidth="1"/>
    <col min="11" max="14" width="6.25" style="8" customWidth="1"/>
    <col min="15" max="15" width="4.625" style="8" customWidth="1"/>
    <col min="16" max="16" width="9.75" style="8" customWidth="1"/>
    <col min="17" max="17" width="11" style="8" customWidth="1"/>
    <col min="18" max="18" width="14" style="8" customWidth="1"/>
    <col min="19" max="19" width="7.75" style="8" customWidth="1"/>
    <col min="20" max="21" width="7.625" style="8" customWidth="1"/>
    <col min="22" max="22" width="7.75" style="8" customWidth="1"/>
    <col min="23" max="23" width="9" style="8" customWidth="1"/>
    <col min="24" max="24" width="14.875" style="8" customWidth="1"/>
    <col min="25" max="16384" width="9" style="7"/>
  </cols>
  <sheetData>
    <row r="1" spans="1:34" s="2" customFormat="1" ht="23.25" customHeight="1" x14ac:dyDescent="0.65">
      <c r="A1" s="304" t="s">
        <v>1764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162"/>
      <c r="AA1" s="162"/>
      <c r="AB1" s="162"/>
      <c r="AC1" s="162"/>
      <c r="AD1" s="162"/>
      <c r="AE1" s="162"/>
      <c r="AF1" s="162"/>
      <c r="AG1" s="162"/>
    </row>
    <row r="2" spans="1:34" s="1" customFormat="1" ht="22.5" customHeight="1" x14ac:dyDescent="0.65">
      <c r="A2" s="313" t="s">
        <v>1102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1:34" s="1" customFormat="1" ht="25.5" customHeight="1" x14ac:dyDescent="0.65">
      <c r="A3" s="276" t="s">
        <v>1069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163"/>
      <c r="AA3" s="163"/>
      <c r="AB3" s="163"/>
      <c r="AC3" s="163"/>
      <c r="AD3" s="163"/>
      <c r="AE3" s="163"/>
      <c r="AF3" s="163"/>
      <c r="AG3" s="163"/>
      <c r="AH3" s="163"/>
    </row>
    <row r="4" spans="1:34" s="3" customFormat="1" ht="22.5" customHeight="1" x14ac:dyDescent="0.65">
      <c r="A4" s="275" t="s">
        <v>1070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164"/>
      <c r="AA4" s="164"/>
      <c r="AB4" s="164"/>
      <c r="AC4" s="164"/>
      <c r="AD4" s="164"/>
      <c r="AE4" s="164"/>
      <c r="AF4" s="164"/>
      <c r="AG4" s="164"/>
      <c r="AH4" s="164"/>
    </row>
    <row r="5" spans="1:34" s="113" customFormat="1" ht="22.5" customHeight="1" x14ac:dyDescent="0.5">
      <c r="A5" s="271" t="s">
        <v>1089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3"/>
      <c r="O5" s="271" t="s">
        <v>1101</v>
      </c>
      <c r="P5" s="272"/>
      <c r="Q5" s="272"/>
      <c r="R5" s="272"/>
      <c r="S5" s="272"/>
      <c r="T5" s="272"/>
      <c r="U5" s="272"/>
      <c r="V5" s="272"/>
      <c r="W5" s="272"/>
      <c r="X5" s="273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19" customFormat="1" ht="21.75" x14ac:dyDescent="0.5">
      <c r="A6" s="306" t="s">
        <v>1071</v>
      </c>
      <c r="B6" s="133"/>
      <c r="C6" s="139"/>
      <c r="D6" s="277" t="s">
        <v>0</v>
      </c>
      <c r="E6" s="289" t="s">
        <v>1</v>
      </c>
      <c r="F6" s="138"/>
      <c r="G6" s="291" t="s">
        <v>18</v>
      </c>
      <c r="H6" s="292"/>
      <c r="I6" s="293"/>
      <c r="J6" s="265" t="s">
        <v>1088</v>
      </c>
      <c r="K6" s="266"/>
      <c r="L6" s="266"/>
      <c r="M6" s="266"/>
      <c r="N6" s="267"/>
      <c r="O6" s="268" t="s">
        <v>1071</v>
      </c>
      <c r="P6" s="133"/>
      <c r="Q6" s="133"/>
      <c r="R6" s="133"/>
      <c r="S6" s="308" t="s">
        <v>1088</v>
      </c>
      <c r="T6" s="309"/>
      <c r="U6" s="309"/>
      <c r="V6" s="309"/>
      <c r="W6" s="310"/>
      <c r="X6" s="261" t="s">
        <v>1100</v>
      </c>
    </row>
    <row r="7" spans="1:34" s="19" customFormat="1" ht="21.75" x14ac:dyDescent="0.5">
      <c r="A7" s="307"/>
      <c r="B7" s="134" t="s">
        <v>1072</v>
      </c>
      <c r="C7" s="140" t="s">
        <v>1073</v>
      </c>
      <c r="D7" s="278"/>
      <c r="E7" s="290"/>
      <c r="F7" s="129" t="s">
        <v>1075</v>
      </c>
      <c r="G7" s="277" t="s">
        <v>19</v>
      </c>
      <c r="H7" s="277" t="s">
        <v>20</v>
      </c>
      <c r="I7" s="277" t="s">
        <v>21</v>
      </c>
      <c r="J7" s="130"/>
      <c r="K7" s="261" t="s">
        <v>1079</v>
      </c>
      <c r="L7" s="261" t="s">
        <v>1080</v>
      </c>
      <c r="M7" s="131"/>
      <c r="N7" s="126" t="s">
        <v>1086</v>
      </c>
      <c r="O7" s="269"/>
      <c r="P7" s="134"/>
      <c r="Q7" s="134" t="s">
        <v>1072</v>
      </c>
      <c r="R7" s="134" t="s">
        <v>1094</v>
      </c>
      <c r="S7" s="126"/>
      <c r="T7" s="281" t="s">
        <v>1079</v>
      </c>
      <c r="U7" s="261" t="s">
        <v>1080</v>
      </c>
      <c r="V7" s="131"/>
      <c r="W7" s="126" t="s">
        <v>1097</v>
      </c>
      <c r="X7" s="262"/>
    </row>
    <row r="8" spans="1:34" s="19" customFormat="1" ht="21.75" x14ac:dyDescent="0.5">
      <c r="A8" s="307"/>
      <c r="B8" s="134" t="s">
        <v>22</v>
      </c>
      <c r="C8" s="140" t="s">
        <v>1074</v>
      </c>
      <c r="D8" s="278"/>
      <c r="E8" s="290"/>
      <c r="F8" s="106" t="s">
        <v>1076</v>
      </c>
      <c r="G8" s="278"/>
      <c r="H8" s="278"/>
      <c r="I8" s="278"/>
      <c r="J8" s="132" t="s">
        <v>1078</v>
      </c>
      <c r="K8" s="262"/>
      <c r="L8" s="262"/>
      <c r="M8" s="131" t="s">
        <v>1081</v>
      </c>
      <c r="N8" s="127" t="s">
        <v>1085</v>
      </c>
      <c r="O8" s="269"/>
      <c r="P8" s="134" t="s">
        <v>1090</v>
      </c>
      <c r="Q8" s="134" t="s">
        <v>1091</v>
      </c>
      <c r="R8" s="134" t="s">
        <v>1095</v>
      </c>
      <c r="S8" s="127" t="s">
        <v>1078</v>
      </c>
      <c r="T8" s="284"/>
      <c r="U8" s="262"/>
      <c r="V8" s="131" t="s">
        <v>1081</v>
      </c>
      <c r="W8" s="127" t="s">
        <v>1098</v>
      </c>
      <c r="X8" s="262"/>
    </row>
    <row r="9" spans="1:34" s="19" customFormat="1" ht="21.75" x14ac:dyDescent="0.5">
      <c r="A9" s="307"/>
      <c r="B9" s="134"/>
      <c r="C9" s="140" t="s">
        <v>861</v>
      </c>
      <c r="D9" s="278"/>
      <c r="E9" s="290"/>
      <c r="F9" s="129" t="s">
        <v>1077</v>
      </c>
      <c r="G9" s="278"/>
      <c r="H9" s="278"/>
      <c r="I9" s="278"/>
      <c r="J9" s="132" t="s">
        <v>1082</v>
      </c>
      <c r="K9" s="262"/>
      <c r="L9" s="262"/>
      <c r="M9" s="131" t="s">
        <v>1084</v>
      </c>
      <c r="N9" s="127" t="s">
        <v>1087</v>
      </c>
      <c r="O9" s="269"/>
      <c r="P9" s="134"/>
      <c r="Q9" s="134" t="s">
        <v>1092</v>
      </c>
      <c r="R9" s="134" t="s">
        <v>1096</v>
      </c>
      <c r="S9" s="127" t="s">
        <v>1082</v>
      </c>
      <c r="T9" s="284"/>
      <c r="U9" s="262"/>
      <c r="V9" s="131" t="s">
        <v>1084</v>
      </c>
      <c r="W9" s="127" t="s">
        <v>1091</v>
      </c>
      <c r="X9" s="262"/>
    </row>
    <row r="10" spans="1:34" s="19" customFormat="1" ht="21.75" x14ac:dyDescent="0.5">
      <c r="A10" s="28"/>
      <c r="B10" s="135"/>
      <c r="C10" s="22"/>
      <c r="D10" s="141"/>
      <c r="E10" s="22"/>
      <c r="F10" s="142"/>
      <c r="G10" s="295"/>
      <c r="H10" s="295"/>
      <c r="I10" s="295"/>
      <c r="J10" s="136" t="s">
        <v>1083</v>
      </c>
      <c r="K10" s="263"/>
      <c r="L10" s="263"/>
      <c r="M10" s="30" t="s">
        <v>1085</v>
      </c>
      <c r="N10" s="128" t="s">
        <v>1072</v>
      </c>
      <c r="O10" s="270"/>
      <c r="P10" s="135"/>
      <c r="Q10" s="135" t="s">
        <v>1093</v>
      </c>
      <c r="R10" s="135"/>
      <c r="S10" s="128" t="s">
        <v>1083</v>
      </c>
      <c r="T10" s="296"/>
      <c r="U10" s="263"/>
      <c r="V10" s="30" t="s">
        <v>1085</v>
      </c>
      <c r="W10" s="128" t="s">
        <v>1099</v>
      </c>
      <c r="X10" s="263"/>
    </row>
    <row r="11" spans="1:34" s="44" customFormat="1" ht="21.75" x14ac:dyDescent="0.5">
      <c r="A11" s="253">
        <v>852</v>
      </c>
      <c r="B11" s="33" t="s">
        <v>13</v>
      </c>
      <c r="C11" s="124">
        <v>1072</v>
      </c>
      <c r="D11" s="124">
        <v>26</v>
      </c>
      <c r="E11" s="124">
        <v>4340</v>
      </c>
      <c r="F11" s="159">
        <v>13</v>
      </c>
      <c r="G11" s="32">
        <v>1</v>
      </c>
      <c r="H11" s="32">
        <v>3</v>
      </c>
      <c r="I11" s="32">
        <v>99.7</v>
      </c>
      <c r="J11" s="32">
        <f>SUM(G11*400+H11*100+I11)</f>
        <v>799.7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42" t="s">
        <v>532</v>
      </c>
    </row>
    <row r="12" spans="1:34" s="44" customFormat="1" ht="21.75" x14ac:dyDescent="0.5">
      <c r="A12" s="253">
        <v>853</v>
      </c>
      <c r="B12" s="33" t="s">
        <v>13</v>
      </c>
      <c r="C12" s="124">
        <v>3746</v>
      </c>
      <c r="D12" s="124">
        <v>135</v>
      </c>
      <c r="E12" s="124">
        <v>4961</v>
      </c>
      <c r="F12" s="159">
        <v>4</v>
      </c>
      <c r="G12" s="32" t="s">
        <v>25</v>
      </c>
      <c r="H12" s="32">
        <v>2</v>
      </c>
      <c r="I12" s="32" t="s">
        <v>25</v>
      </c>
      <c r="J12" s="32">
        <f>SUM(H12*100)</f>
        <v>200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42" t="s">
        <v>533</v>
      </c>
    </row>
    <row r="13" spans="1:34" s="63" customFormat="1" ht="21.75" x14ac:dyDescent="0.5">
      <c r="A13" s="253">
        <v>854</v>
      </c>
      <c r="B13" s="33" t="s">
        <v>13</v>
      </c>
      <c r="C13" s="160">
        <v>3671</v>
      </c>
      <c r="D13" s="160">
        <v>1</v>
      </c>
      <c r="E13" s="160">
        <v>4917</v>
      </c>
      <c r="F13" s="161">
        <v>13</v>
      </c>
      <c r="G13" s="59">
        <v>1</v>
      </c>
      <c r="H13" s="59" t="s">
        <v>25</v>
      </c>
      <c r="I13" s="59">
        <v>74.099999999999994</v>
      </c>
      <c r="J13" s="59"/>
      <c r="K13" s="59"/>
      <c r="L13" s="59"/>
      <c r="M13" s="59"/>
      <c r="N13" s="59">
        <f>SUM(G13*400+I13)</f>
        <v>474.1</v>
      </c>
      <c r="O13" s="59"/>
      <c r="P13" s="59"/>
      <c r="Q13" s="59"/>
      <c r="R13" s="59"/>
      <c r="S13" s="59"/>
      <c r="T13" s="59"/>
      <c r="U13" s="59"/>
      <c r="V13" s="59"/>
      <c r="W13" s="59"/>
      <c r="X13" s="40" t="s">
        <v>534</v>
      </c>
    </row>
    <row r="14" spans="1:34" s="44" customFormat="1" ht="21.75" x14ac:dyDescent="0.5">
      <c r="A14" s="253">
        <v>855</v>
      </c>
      <c r="B14" s="33" t="s">
        <v>13</v>
      </c>
      <c r="C14" s="124">
        <v>3745</v>
      </c>
      <c r="D14" s="124">
        <v>134</v>
      </c>
      <c r="E14" s="124">
        <v>4960</v>
      </c>
      <c r="F14" s="159">
        <v>4</v>
      </c>
      <c r="G14" s="32">
        <v>2</v>
      </c>
      <c r="H14" s="32" t="s">
        <v>25</v>
      </c>
      <c r="I14" s="32">
        <v>45.6</v>
      </c>
      <c r="J14" s="32">
        <f>SUM(G14*400+I14)</f>
        <v>845.6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42" t="s">
        <v>533</v>
      </c>
    </row>
    <row r="15" spans="1:34" s="44" customFormat="1" ht="21.75" x14ac:dyDescent="0.5">
      <c r="A15" s="253">
        <v>856</v>
      </c>
      <c r="B15" s="33" t="s">
        <v>13</v>
      </c>
      <c r="C15" s="124">
        <v>3672</v>
      </c>
      <c r="D15" s="124">
        <v>2</v>
      </c>
      <c r="E15" s="124">
        <v>4918</v>
      </c>
      <c r="F15" s="159"/>
      <c r="G15" s="32">
        <v>1</v>
      </c>
      <c r="H15" s="32" t="s">
        <v>25</v>
      </c>
      <c r="I15" s="32">
        <v>70.5</v>
      </c>
      <c r="J15" s="32"/>
      <c r="K15" s="32"/>
      <c r="L15" s="32"/>
      <c r="M15" s="32"/>
      <c r="N15" s="32">
        <f>SUM(G15*400+I15)</f>
        <v>470.5</v>
      </c>
      <c r="O15" s="32"/>
      <c r="P15" s="32"/>
      <c r="Q15" s="32"/>
      <c r="R15" s="32"/>
      <c r="S15" s="32"/>
      <c r="T15" s="32"/>
      <c r="U15" s="32"/>
      <c r="V15" s="32"/>
      <c r="W15" s="32"/>
      <c r="X15" s="42" t="s">
        <v>203</v>
      </c>
    </row>
    <row r="16" spans="1:34" s="44" customFormat="1" ht="21.75" x14ac:dyDescent="0.5">
      <c r="A16" s="253">
        <v>857</v>
      </c>
      <c r="B16" s="33" t="s">
        <v>13</v>
      </c>
      <c r="C16" s="124">
        <v>3744</v>
      </c>
      <c r="D16" s="124">
        <v>133</v>
      </c>
      <c r="E16" s="124">
        <v>4959</v>
      </c>
      <c r="F16" s="159">
        <v>4</v>
      </c>
      <c r="G16" s="32">
        <v>2</v>
      </c>
      <c r="H16" s="32" t="s">
        <v>25</v>
      </c>
      <c r="I16" s="32">
        <v>1</v>
      </c>
      <c r="J16" s="32">
        <f>SUM(G16*400+I16)</f>
        <v>801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42" t="s">
        <v>535</v>
      </c>
    </row>
    <row r="17" spans="1:24" s="44" customFormat="1" ht="21.75" x14ac:dyDescent="0.5">
      <c r="A17" s="253">
        <v>858</v>
      </c>
      <c r="B17" s="33" t="s">
        <v>13</v>
      </c>
      <c r="C17" s="32">
        <v>3673</v>
      </c>
      <c r="D17" s="32">
        <v>5</v>
      </c>
      <c r="E17" s="32">
        <v>4919</v>
      </c>
      <c r="F17" s="32"/>
      <c r="G17" s="32">
        <v>1</v>
      </c>
      <c r="H17" s="32" t="s">
        <v>25</v>
      </c>
      <c r="I17" s="32">
        <v>71.900000000000006</v>
      </c>
      <c r="J17" s="32"/>
      <c r="K17" s="32"/>
      <c r="L17" s="32">
        <f>SUM(G17*400+I17)</f>
        <v>471.9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42" t="s">
        <v>150</v>
      </c>
    </row>
    <row r="18" spans="1:24" s="44" customFormat="1" ht="21.75" x14ac:dyDescent="0.5">
      <c r="A18" s="253">
        <v>859</v>
      </c>
      <c r="B18" s="33" t="s">
        <v>13</v>
      </c>
      <c r="C18" s="124">
        <v>3274</v>
      </c>
      <c r="D18" s="124">
        <v>6</v>
      </c>
      <c r="E18" s="124">
        <v>4920</v>
      </c>
      <c r="F18" s="159">
        <v>4</v>
      </c>
      <c r="G18" s="32">
        <v>1</v>
      </c>
      <c r="H18" s="32" t="s">
        <v>25</v>
      </c>
      <c r="I18" s="32">
        <v>66.400000000000006</v>
      </c>
      <c r="J18" s="32">
        <f>SUM(G18*400+I18)</f>
        <v>466.4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2" t="s">
        <v>161</v>
      </c>
    </row>
    <row r="19" spans="1:24" s="44" customFormat="1" ht="21.75" x14ac:dyDescent="0.5">
      <c r="A19" s="253">
        <v>860</v>
      </c>
      <c r="B19" s="33" t="s">
        <v>13</v>
      </c>
      <c r="C19" s="124">
        <v>3675</v>
      </c>
      <c r="D19" s="124">
        <v>7</v>
      </c>
      <c r="E19" s="124">
        <v>4921</v>
      </c>
      <c r="F19" s="159">
        <v>4</v>
      </c>
      <c r="G19" s="32" t="s">
        <v>25</v>
      </c>
      <c r="H19" s="32">
        <v>1</v>
      </c>
      <c r="I19" s="32">
        <v>63.8</v>
      </c>
      <c r="J19" s="32">
        <f>SUM(H19*100+I19)</f>
        <v>163.80000000000001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42" t="s">
        <v>537</v>
      </c>
    </row>
    <row r="20" spans="1:24" s="44" customFormat="1" ht="21.75" x14ac:dyDescent="0.5">
      <c r="A20" s="253">
        <v>861</v>
      </c>
      <c r="B20" s="33" t="s">
        <v>13</v>
      </c>
      <c r="C20" s="124">
        <v>11142</v>
      </c>
      <c r="D20" s="124">
        <v>17</v>
      </c>
      <c r="E20" s="124">
        <v>8876</v>
      </c>
      <c r="F20" s="159">
        <v>4</v>
      </c>
      <c r="G20" s="32" t="s">
        <v>25</v>
      </c>
      <c r="H20" s="32" t="s">
        <v>25</v>
      </c>
      <c r="I20" s="32">
        <v>61.3</v>
      </c>
      <c r="J20" s="32"/>
      <c r="K20" s="32"/>
      <c r="L20" s="32"/>
      <c r="M20" s="32">
        <f>SUM(I20)</f>
        <v>61.3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2" t="s">
        <v>538</v>
      </c>
    </row>
    <row r="21" spans="1:24" s="44" customFormat="1" ht="21.75" x14ac:dyDescent="0.5">
      <c r="A21" s="253">
        <v>862</v>
      </c>
      <c r="B21" s="33" t="s">
        <v>13</v>
      </c>
      <c r="C21" s="124">
        <v>3676</v>
      </c>
      <c r="D21" s="124">
        <v>8</v>
      </c>
      <c r="E21" s="124">
        <v>4922</v>
      </c>
      <c r="F21" s="159">
        <v>4</v>
      </c>
      <c r="G21" s="32" t="s">
        <v>25</v>
      </c>
      <c r="H21" s="32">
        <v>3</v>
      </c>
      <c r="I21" s="32" t="s">
        <v>25</v>
      </c>
      <c r="J21" s="32">
        <f>SUM(H21*100)</f>
        <v>300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42" t="s">
        <v>161</v>
      </c>
    </row>
    <row r="22" spans="1:24" s="44" customFormat="1" ht="21.75" x14ac:dyDescent="0.5">
      <c r="A22" s="253">
        <v>863</v>
      </c>
      <c r="B22" s="33" t="s">
        <v>13</v>
      </c>
      <c r="C22" s="124">
        <v>11141</v>
      </c>
      <c r="D22" s="124">
        <v>16</v>
      </c>
      <c r="E22" s="124">
        <v>8875</v>
      </c>
      <c r="F22" s="159">
        <v>4</v>
      </c>
      <c r="G22" s="32">
        <v>1</v>
      </c>
      <c r="H22" s="32" t="s">
        <v>25</v>
      </c>
      <c r="I22" s="32">
        <v>71.599999999999994</v>
      </c>
      <c r="J22" s="32"/>
      <c r="K22" s="32">
        <f>SUM(G22*400+I22)</f>
        <v>471.6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42" t="s">
        <v>32</v>
      </c>
    </row>
    <row r="23" spans="1:24" s="44" customFormat="1" ht="21.75" x14ac:dyDescent="0.5">
      <c r="A23" s="253">
        <v>864</v>
      </c>
      <c r="B23" s="33" t="s">
        <v>13</v>
      </c>
      <c r="C23" s="124">
        <v>3677</v>
      </c>
      <c r="D23" s="124">
        <v>9</v>
      </c>
      <c r="E23" s="124">
        <v>4923</v>
      </c>
      <c r="F23" s="159">
        <v>4</v>
      </c>
      <c r="G23" s="32" t="s">
        <v>25</v>
      </c>
      <c r="H23" s="32" t="s">
        <v>25</v>
      </c>
      <c r="I23" s="32">
        <v>61.3</v>
      </c>
      <c r="J23" s="32"/>
      <c r="K23" s="32"/>
      <c r="L23" s="32">
        <f>SUM(I23)</f>
        <v>61.3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42" t="s">
        <v>539</v>
      </c>
    </row>
    <row r="24" spans="1:24" s="44" customFormat="1" ht="21.75" x14ac:dyDescent="0.5">
      <c r="A24" s="253">
        <v>865</v>
      </c>
      <c r="B24" s="33" t="s">
        <v>13</v>
      </c>
      <c r="C24" s="46">
        <v>41888</v>
      </c>
      <c r="D24" s="46">
        <v>86</v>
      </c>
      <c r="E24" s="46">
        <v>108</v>
      </c>
      <c r="F24" s="34">
        <v>4</v>
      </c>
      <c r="G24" s="32" t="s">
        <v>25</v>
      </c>
      <c r="H24" s="32">
        <v>3</v>
      </c>
      <c r="I24" s="32">
        <v>99.7</v>
      </c>
      <c r="J24" s="32"/>
      <c r="K24" s="32">
        <f>SUM(H24*100+I24)</f>
        <v>399.7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 t="s">
        <v>32</v>
      </c>
    </row>
    <row r="25" spans="1:24" s="44" customFormat="1" ht="21.75" x14ac:dyDescent="0.5">
      <c r="A25" s="253">
        <v>866</v>
      </c>
      <c r="B25" s="33" t="s">
        <v>13</v>
      </c>
      <c r="C25" s="46">
        <v>31584</v>
      </c>
      <c r="D25" s="46">
        <v>88</v>
      </c>
      <c r="E25" s="46">
        <v>110</v>
      </c>
      <c r="F25" s="34">
        <v>4</v>
      </c>
      <c r="G25" s="32">
        <v>1</v>
      </c>
      <c r="H25" s="32" t="s">
        <v>25</v>
      </c>
      <c r="I25" s="32">
        <v>32</v>
      </c>
      <c r="J25" s="32">
        <f>SUM(G25*400+I25)</f>
        <v>432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2" t="s">
        <v>533</v>
      </c>
    </row>
    <row r="26" spans="1:24" s="44" customFormat="1" ht="21.75" x14ac:dyDescent="0.5">
      <c r="A26" s="253">
        <v>867</v>
      </c>
      <c r="B26" s="33" t="s">
        <v>13</v>
      </c>
      <c r="C26" s="46">
        <v>56545</v>
      </c>
      <c r="D26" s="46">
        <v>810</v>
      </c>
      <c r="E26" s="46">
        <v>1530</v>
      </c>
      <c r="F26" s="34"/>
      <c r="G26" s="32">
        <v>3</v>
      </c>
      <c r="H26" s="32">
        <v>3</v>
      </c>
      <c r="I26" s="32">
        <v>56.9</v>
      </c>
      <c r="J26" s="32">
        <f>SUM(G26*400+H26*100+I26)</f>
        <v>1556.9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42" t="s">
        <v>540</v>
      </c>
    </row>
    <row r="27" spans="1:24" s="44" customFormat="1" ht="21.75" x14ac:dyDescent="0.5">
      <c r="A27" s="253">
        <v>868</v>
      </c>
      <c r="B27" s="33" t="s">
        <v>13</v>
      </c>
      <c r="C27" s="46">
        <v>1081</v>
      </c>
      <c r="D27" s="46">
        <v>27</v>
      </c>
      <c r="E27" s="46">
        <v>4367</v>
      </c>
      <c r="F27" s="34"/>
      <c r="G27" s="32">
        <v>1</v>
      </c>
      <c r="H27" s="32">
        <v>1</v>
      </c>
      <c r="I27" s="32">
        <v>65.599999999999994</v>
      </c>
      <c r="J27" s="32">
        <f>SUM(G27*400+H27*100+I27)</f>
        <v>565.6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42" t="s">
        <v>540</v>
      </c>
    </row>
    <row r="28" spans="1:24" s="44" customFormat="1" ht="21.75" x14ac:dyDescent="0.5">
      <c r="A28" s="253">
        <v>869</v>
      </c>
      <c r="B28" s="33" t="s">
        <v>13</v>
      </c>
      <c r="C28" s="46">
        <v>10364</v>
      </c>
      <c r="D28" s="46">
        <v>300</v>
      </c>
      <c r="E28" s="46">
        <v>8519</v>
      </c>
      <c r="F28" s="34">
        <v>4</v>
      </c>
      <c r="G28" s="32">
        <v>2</v>
      </c>
      <c r="H28" s="32">
        <v>3</v>
      </c>
      <c r="I28" s="32">
        <v>31.2</v>
      </c>
      <c r="J28" s="32">
        <f>SUM(G28*400+H28*100+I28)</f>
        <v>1131.2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42" t="s">
        <v>541</v>
      </c>
    </row>
    <row r="29" spans="1:24" s="44" customFormat="1" ht="21.75" x14ac:dyDescent="0.5">
      <c r="A29" s="253">
        <v>870</v>
      </c>
      <c r="B29" s="33" t="s">
        <v>13</v>
      </c>
      <c r="C29" s="46">
        <v>9293</v>
      </c>
      <c r="D29" s="46">
        <v>131</v>
      </c>
      <c r="E29" s="46">
        <v>7973</v>
      </c>
      <c r="F29" s="34">
        <v>4</v>
      </c>
      <c r="G29" s="32" t="s">
        <v>25</v>
      </c>
      <c r="H29" s="32">
        <v>2</v>
      </c>
      <c r="I29" s="32">
        <v>22.3</v>
      </c>
      <c r="J29" s="32"/>
      <c r="K29" s="32">
        <f>SUM(H29*100+I29)</f>
        <v>222.3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42" t="s">
        <v>235</v>
      </c>
    </row>
    <row r="30" spans="1:24" s="44" customFormat="1" ht="21.75" x14ac:dyDescent="0.5">
      <c r="A30" s="253">
        <v>871</v>
      </c>
      <c r="B30" s="33" t="s">
        <v>13</v>
      </c>
      <c r="C30" s="46">
        <v>41887</v>
      </c>
      <c r="D30" s="46">
        <v>87</v>
      </c>
      <c r="E30" s="46">
        <v>109</v>
      </c>
      <c r="F30" s="34">
        <v>4</v>
      </c>
      <c r="G30" s="32" t="s">
        <v>25</v>
      </c>
      <c r="H30" s="32">
        <v>2</v>
      </c>
      <c r="I30" s="32">
        <v>20.5</v>
      </c>
      <c r="J30" s="32">
        <f>SUM(H30*100+I30)</f>
        <v>220.5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42" t="s">
        <v>542</v>
      </c>
    </row>
    <row r="31" spans="1:24" s="44" customFormat="1" ht="21.75" x14ac:dyDescent="0.5">
      <c r="A31" s="253">
        <v>872</v>
      </c>
      <c r="B31" s="33" t="s">
        <v>13</v>
      </c>
      <c r="C31" s="46">
        <v>31585</v>
      </c>
      <c r="D31" s="46">
        <v>89</v>
      </c>
      <c r="E31" s="46">
        <v>111</v>
      </c>
      <c r="F31" s="34">
        <v>4</v>
      </c>
      <c r="G31" s="32">
        <v>1</v>
      </c>
      <c r="H31" s="32" t="s">
        <v>25</v>
      </c>
      <c r="I31" s="32">
        <v>62</v>
      </c>
      <c r="J31" s="32"/>
      <c r="K31" s="32"/>
      <c r="L31" s="32"/>
      <c r="M31" s="32"/>
      <c r="N31" s="32">
        <f>SUM(G31*400+I31)</f>
        <v>462</v>
      </c>
      <c r="O31" s="32"/>
      <c r="P31" s="32"/>
      <c r="Q31" s="32"/>
      <c r="R31" s="32"/>
      <c r="S31" s="32"/>
      <c r="T31" s="32"/>
      <c r="U31" s="32"/>
      <c r="V31" s="32"/>
      <c r="W31" s="32"/>
      <c r="X31" s="42" t="s">
        <v>544</v>
      </c>
    </row>
    <row r="32" spans="1:24" s="44" customFormat="1" ht="21.75" x14ac:dyDescent="0.5">
      <c r="A32" s="253">
        <v>873</v>
      </c>
      <c r="B32" s="33" t="s">
        <v>13</v>
      </c>
      <c r="C32" s="46">
        <v>56546</v>
      </c>
      <c r="D32" s="46">
        <v>811</v>
      </c>
      <c r="E32" s="46">
        <v>3321</v>
      </c>
      <c r="F32" s="34">
        <v>4</v>
      </c>
      <c r="G32" s="32">
        <v>4</v>
      </c>
      <c r="H32" s="32">
        <v>3</v>
      </c>
      <c r="I32" s="32">
        <v>33</v>
      </c>
      <c r="J32" s="32">
        <f>SUM(G32*400+H32*100+I32)</f>
        <v>1933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42" t="s">
        <v>532</v>
      </c>
    </row>
    <row r="33" spans="1:25" s="44" customFormat="1" ht="21.75" x14ac:dyDescent="0.5">
      <c r="A33" s="253">
        <v>874</v>
      </c>
      <c r="B33" s="33" t="s">
        <v>13</v>
      </c>
      <c r="C33" s="46">
        <v>4064</v>
      </c>
      <c r="D33" s="46">
        <v>145</v>
      </c>
      <c r="E33" s="46">
        <v>5119</v>
      </c>
      <c r="F33" s="34">
        <v>4</v>
      </c>
      <c r="G33" s="32">
        <v>2</v>
      </c>
      <c r="H33" s="32">
        <v>1</v>
      </c>
      <c r="I33" s="32">
        <v>71.099999999999994</v>
      </c>
      <c r="J33" s="32">
        <f>SUM(G33*400+H33*100+I33)</f>
        <v>971.1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42" t="s">
        <v>532</v>
      </c>
    </row>
    <row r="34" spans="1:25" s="44" customFormat="1" ht="21.75" x14ac:dyDescent="0.5">
      <c r="A34" s="253">
        <v>875</v>
      </c>
      <c r="B34" s="71" t="s">
        <v>13</v>
      </c>
      <c r="C34" s="46">
        <v>9849</v>
      </c>
      <c r="D34" s="46">
        <v>133</v>
      </c>
      <c r="E34" s="46">
        <v>8300</v>
      </c>
      <c r="F34" s="46">
        <v>4</v>
      </c>
      <c r="G34" s="45" t="s">
        <v>25</v>
      </c>
      <c r="H34" s="45" t="s">
        <v>25</v>
      </c>
      <c r="I34" s="45">
        <v>37.5</v>
      </c>
      <c r="J34" s="45"/>
      <c r="K34" s="45"/>
      <c r="L34" s="45">
        <f>SUM(I34)</f>
        <v>37.5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75" t="s">
        <v>539</v>
      </c>
    </row>
    <row r="35" spans="1:25" s="44" customFormat="1" ht="21.75" x14ac:dyDescent="0.5">
      <c r="A35" s="253">
        <v>876</v>
      </c>
      <c r="B35" s="71" t="s">
        <v>13</v>
      </c>
      <c r="C35" s="46">
        <v>26</v>
      </c>
      <c r="D35" s="46">
        <v>1206</v>
      </c>
      <c r="E35" s="46">
        <v>3733</v>
      </c>
      <c r="F35" s="34">
        <v>13</v>
      </c>
      <c r="G35" s="32" t="s">
        <v>25</v>
      </c>
      <c r="H35" s="32">
        <v>2</v>
      </c>
      <c r="I35" s="32">
        <v>38.1</v>
      </c>
      <c r="J35" s="32"/>
      <c r="K35" s="32"/>
      <c r="L35" s="32">
        <f>SUM(H35*100+I35)</f>
        <v>238.1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28" t="s">
        <v>150</v>
      </c>
    </row>
    <row r="36" spans="1:25" s="44" customFormat="1" ht="21.75" x14ac:dyDescent="0.5">
      <c r="A36" s="253">
        <v>877</v>
      </c>
      <c r="B36" s="71" t="s">
        <v>13</v>
      </c>
      <c r="C36" s="46">
        <v>41886</v>
      </c>
      <c r="D36" s="46">
        <v>92</v>
      </c>
      <c r="E36" s="46">
        <v>114</v>
      </c>
      <c r="F36" s="34">
        <v>4</v>
      </c>
      <c r="G36" s="32" t="s">
        <v>25</v>
      </c>
      <c r="H36" s="32">
        <v>3</v>
      </c>
      <c r="I36" s="32">
        <v>6</v>
      </c>
      <c r="J36" s="32"/>
      <c r="K36" s="32"/>
      <c r="L36" s="32"/>
      <c r="M36" s="32"/>
      <c r="N36" s="32">
        <f>SUM(H36*100+I36)</f>
        <v>306</v>
      </c>
      <c r="O36" s="32"/>
      <c r="P36" s="32"/>
      <c r="Q36" s="32"/>
      <c r="R36" s="32"/>
      <c r="S36" s="32"/>
      <c r="T36" s="32"/>
      <c r="U36" s="32"/>
      <c r="V36" s="32"/>
      <c r="W36" s="32"/>
      <c r="X36" s="228" t="s">
        <v>546</v>
      </c>
    </row>
    <row r="37" spans="1:25" s="44" customFormat="1" ht="21.75" x14ac:dyDescent="0.5">
      <c r="A37" s="224"/>
      <c r="B37" s="67"/>
      <c r="C37" s="243"/>
      <c r="D37" s="243"/>
      <c r="E37" s="243"/>
      <c r="F37" s="243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33"/>
    </row>
    <row r="38" spans="1:25" s="44" customFormat="1" x14ac:dyDescent="0.65">
      <c r="A38" s="304" t="s">
        <v>1765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</row>
    <row r="39" spans="1:25" s="44" customFormat="1" x14ac:dyDescent="0.5">
      <c r="A39" s="276" t="s">
        <v>1102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</row>
    <row r="40" spans="1:25" s="44" customFormat="1" x14ac:dyDescent="0.5">
      <c r="A40" s="276" t="s">
        <v>1069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</row>
    <row r="41" spans="1:25" s="44" customFormat="1" ht="27" customHeight="1" x14ac:dyDescent="0.65">
      <c r="A41" s="275" t="s">
        <v>1070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</row>
    <row r="42" spans="1:25" s="44" customFormat="1" ht="27" customHeight="1" x14ac:dyDescent="0.65">
      <c r="A42" s="271" t="s">
        <v>1089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3"/>
      <c r="O42" s="271" t="s">
        <v>1101</v>
      </c>
      <c r="P42" s="272"/>
      <c r="Q42" s="272"/>
      <c r="R42" s="272"/>
      <c r="S42" s="272"/>
      <c r="T42" s="272"/>
      <c r="U42" s="272"/>
      <c r="V42" s="272"/>
      <c r="W42" s="272"/>
      <c r="X42" s="273"/>
      <c r="Y42" s="137"/>
    </row>
    <row r="43" spans="1:25" s="44" customFormat="1" ht="27" customHeight="1" x14ac:dyDescent="0.65">
      <c r="A43" s="306" t="s">
        <v>1071</v>
      </c>
      <c r="B43" s="133"/>
      <c r="C43" s="139"/>
      <c r="D43" s="277" t="s">
        <v>0</v>
      </c>
      <c r="E43" s="289" t="s">
        <v>1</v>
      </c>
      <c r="F43" s="138"/>
      <c r="G43" s="291" t="s">
        <v>18</v>
      </c>
      <c r="H43" s="292"/>
      <c r="I43" s="293"/>
      <c r="J43" s="265" t="s">
        <v>1088</v>
      </c>
      <c r="K43" s="266"/>
      <c r="L43" s="266"/>
      <c r="M43" s="266"/>
      <c r="N43" s="267"/>
      <c r="O43" s="268" t="s">
        <v>1071</v>
      </c>
      <c r="P43" s="133"/>
      <c r="Q43" s="133"/>
      <c r="R43" s="133"/>
      <c r="S43" s="308" t="s">
        <v>1088</v>
      </c>
      <c r="T43" s="309"/>
      <c r="U43" s="309"/>
      <c r="V43" s="309"/>
      <c r="W43" s="310"/>
      <c r="X43" s="261" t="s">
        <v>1100</v>
      </c>
      <c r="Y43" s="137"/>
    </row>
    <row r="44" spans="1:25" s="44" customFormat="1" ht="27" customHeight="1" x14ac:dyDescent="0.65">
      <c r="A44" s="307"/>
      <c r="B44" s="134" t="s">
        <v>1072</v>
      </c>
      <c r="C44" s="140" t="s">
        <v>1073</v>
      </c>
      <c r="D44" s="278"/>
      <c r="E44" s="290"/>
      <c r="F44" s="129" t="s">
        <v>1075</v>
      </c>
      <c r="G44" s="277" t="s">
        <v>19</v>
      </c>
      <c r="H44" s="277" t="s">
        <v>20</v>
      </c>
      <c r="I44" s="277" t="s">
        <v>21</v>
      </c>
      <c r="J44" s="130"/>
      <c r="K44" s="261" t="s">
        <v>1079</v>
      </c>
      <c r="L44" s="261" t="s">
        <v>1080</v>
      </c>
      <c r="M44" s="131"/>
      <c r="N44" s="126" t="s">
        <v>1086</v>
      </c>
      <c r="O44" s="269"/>
      <c r="P44" s="134"/>
      <c r="Q44" s="134" t="s">
        <v>1072</v>
      </c>
      <c r="R44" s="134" t="s">
        <v>1094</v>
      </c>
      <c r="S44" s="126"/>
      <c r="T44" s="281" t="s">
        <v>1079</v>
      </c>
      <c r="U44" s="261" t="s">
        <v>1080</v>
      </c>
      <c r="V44" s="131"/>
      <c r="W44" s="126" t="s">
        <v>1097</v>
      </c>
      <c r="X44" s="262"/>
      <c r="Y44" s="137"/>
    </row>
    <row r="45" spans="1:25" s="44" customFormat="1" ht="27" customHeight="1" x14ac:dyDescent="0.65">
      <c r="A45" s="307"/>
      <c r="B45" s="134" t="s">
        <v>22</v>
      </c>
      <c r="C45" s="140" t="s">
        <v>1074</v>
      </c>
      <c r="D45" s="278"/>
      <c r="E45" s="290"/>
      <c r="F45" s="106" t="s">
        <v>1076</v>
      </c>
      <c r="G45" s="278"/>
      <c r="H45" s="278"/>
      <c r="I45" s="278"/>
      <c r="J45" s="132" t="s">
        <v>1078</v>
      </c>
      <c r="K45" s="262"/>
      <c r="L45" s="262"/>
      <c r="M45" s="131" t="s">
        <v>1081</v>
      </c>
      <c r="N45" s="127" t="s">
        <v>1085</v>
      </c>
      <c r="O45" s="269"/>
      <c r="P45" s="134" t="s">
        <v>1090</v>
      </c>
      <c r="Q45" s="134" t="s">
        <v>1091</v>
      </c>
      <c r="R45" s="134" t="s">
        <v>1095</v>
      </c>
      <c r="S45" s="127" t="s">
        <v>1078</v>
      </c>
      <c r="T45" s="284"/>
      <c r="U45" s="262"/>
      <c r="V45" s="131" t="s">
        <v>1081</v>
      </c>
      <c r="W45" s="127" t="s">
        <v>1098</v>
      </c>
      <c r="X45" s="262"/>
      <c r="Y45" s="137"/>
    </row>
    <row r="46" spans="1:25" s="44" customFormat="1" ht="27" customHeight="1" x14ac:dyDescent="0.65">
      <c r="A46" s="307"/>
      <c r="B46" s="134"/>
      <c r="C46" s="140" t="s">
        <v>861</v>
      </c>
      <c r="D46" s="278"/>
      <c r="E46" s="290"/>
      <c r="F46" s="129" t="s">
        <v>1077</v>
      </c>
      <c r="G46" s="278"/>
      <c r="H46" s="278"/>
      <c r="I46" s="278"/>
      <c r="J46" s="132" t="s">
        <v>1082</v>
      </c>
      <c r="K46" s="262"/>
      <c r="L46" s="262"/>
      <c r="M46" s="131" t="s">
        <v>1084</v>
      </c>
      <c r="N46" s="127" t="s">
        <v>1087</v>
      </c>
      <c r="O46" s="269"/>
      <c r="P46" s="134"/>
      <c r="Q46" s="134" t="s">
        <v>1092</v>
      </c>
      <c r="R46" s="134" t="s">
        <v>1096</v>
      </c>
      <c r="S46" s="127" t="s">
        <v>1082</v>
      </c>
      <c r="T46" s="284"/>
      <c r="U46" s="262"/>
      <c r="V46" s="131" t="s">
        <v>1084</v>
      </c>
      <c r="W46" s="127" t="s">
        <v>1091</v>
      </c>
      <c r="X46" s="262"/>
      <c r="Y46" s="137"/>
    </row>
    <row r="47" spans="1:25" s="44" customFormat="1" ht="27" customHeight="1" x14ac:dyDescent="0.65">
      <c r="A47" s="28"/>
      <c r="B47" s="135"/>
      <c r="C47" s="22"/>
      <c r="D47" s="141"/>
      <c r="E47" s="22"/>
      <c r="F47" s="142"/>
      <c r="G47" s="295"/>
      <c r="H47" s="295"/>
      <c r="I47" s="295"/>
      <c r="J47" s="136" t="s">
        <v>1083</v>
      </c>
      <c r="K47" s="263"/>
      <c r="L47" s="263"/>
      <c r="M47" s="30" t="s">
        <v>1085</v>
      </c>
      <c r="N47" s="128" t="s">
        <v>1072</v>
      </c>
      <c r="O47" s="270"/>
      <c r="P47" s="135"/>
      <c r="Q47" s="135" t="s">
        <v>1093</v>
      </c>
      <c r="R47" s="135"/>
      <c r="S47" s="128" t="s">
        <v>1083</v>
      </c>
      <c r="T47" s="296"/>
      <c r="U47" s="263"/>
      <c r="V47" s="30" t="s">
        <v>1085</v>
      </c>
      <c r="W47" s="128" t="s">
        <v>1099</v>
      </c>
      <c r="X47" s="263"/>
      <c r="Y47" s="137"/>
    </row>
    <row r="48" spans="1:25" s="44" customFormat="1" ht="21.75" x14ac:dyDescent="0.5">
      <c r="A48" s="253">
        <v>878</v>
      </c>
      <c r="B48" s="71" t="s">
        <v>13</v>
      </c>
      <c r="C48" s="46">
        <v>31586</v>
      </c>
      <c r="D48" s="46">
        <v>90</v>
      </c>
      <c r="E48" s="46">
        <v>112</v>
      </c>
      <c r="F48" s="34">
        <v>4</v>
      </c>
      <c r="G48" s="32" t="s">
        <v>25</v>
      </c>
      <c r="H48" s="32">
        <v>3</v>
      </c>
      <c r="I48" s="32">
        <v>98</v>
      </c>
      <c r="J48" s="32"/>
      <c r="K48" s="32"/>
      <c r="L48" s="32"/>
      <c r="M48" s="32"/>
      <c r="N48" s="32">
        <f>SUM(H48*100+I48)</f>
        <v>398</v>
      </c>
      <c r="O48" s="32"/>
      <c r="P48" s="32"/>
      <c r="Q48" s="32"/>
      <c r="R48" s="32"/>
      <c r="S48" s="32"/>
      <c r="T48" s="32"/>
      <c r="U48" s="32"/>
      <c r="V48" s="32"/>
      <c r="W48" s="32"/>
      <c r="X48" s="42" t="s">
        <v>547</v>
      </c>
    </row>
    <row r="49" spans="1:24" s="44" customFormat="1" ht="21.75" x14ac:dyDescent="0.5">
      <c r="A49" s="253">
        <v>879</v>
      </c>
      <c r="B49" s="71" t="s">
        <v>13</v>
      </c>
      <c r="C49" s="46">
        <v>4065</v>
      </c>
      <c r="D49" s="46">
        <v>146</v>
      </c>
      <c r="E49" s="46">
        <v>5120</v>
      </c>
      <c r="F49" s="34"/>
      <c r="G49" s="32">
        <v>2</v>
      </c>
      <c r="H49" s="32">
        <v>1</v>
      </c>
      <c r="I49" s="32">
        <v>71.099999999999994</v>
      </c>
      <c r="J49" s="32">
        <f>SUM(G49*400+H49*100+I49)</f>
        <v>971.1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42" t="s">
        <v>532</v>
      </c>
    </row>
    <row r="50" spans="1:24" s="44" customFormat="1" ht="21.75" x14ac:dyDescent="0.5">
      <c r="A50" s="253">
        <v>880</v>
      </c>
      <c r="B50" s="71" t="s">
        <v>13</v>
      </c>
      <c r="C50" s="46">
        <v>41885</v>
      </c>
      <c r="D50" s="46">
        <v>93</v>
      </c>
      <c r="E50" s="46">
        <v>115</v>
      </c>
      <c r="F50" s="34">
        <v>4</v>
      </c>
      <c r="G50" s="32" t="s">
        <v>25</v>
      </c>
      <c r="H50" s="32">
        <v>2</v>
      </c>
      <c r="I50" s="32">
        <v>71</v>
      </c>
      <c r="J50" s="32"/>
      <c r="K50" s="32">
        <f>SUM(H50*100+I50)</f>
        <v>271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42" t="s">
        <v>548</v>
      </c>
    </row>
    <row r="51" spans="1:24" s="44" customFormat="1" ht="21.75" x14ac:dyDescent="0.5">
      <c r="A51" s="253">
        <v>881</v>
      </c>
      <c r="B51" s="71" t="s">
        <v>13</v>
      </c>
      <c r="C51" s="46">
        <v>41871</v>
      </c>
      <c r="D51" s="46">
        <v>94</v>
      </c>
      <c r="E51" s="46">
        <v>116</v>
      </c>
      <c r="F51" s="34">
        <v>4</v>
      </c>
      <c r="G51" s="32" t="s">
        <v>25</v>
      </c>
      <c r="H51" s="32">
        <v>2</v>
      </c>
      <c r="I51" s="32">
        <v>66</v>
      </c>
      <c r="J51" s="32"/>
      <c r="K51" s="32"/>
      <c r="L51" s="32"/>
      <c r="M51" s="32"/>
      <c r="N51" s="32">
        <f>SUM(H51*100+I51)</f>
        <v>266</v>
      </c>
      <c r="O51" s="32"/>
      <c r="P51" s="32"/>
      <c r="Q51" s="32"/>
      <c r="R51" s="32"/>
      <c r="S51" s="32"/>
      <c r="T51" s="32"/>
      <c r="U51" s="32"/>
      <c r="V51" s="32"/>
      <c r="W51" s="32"/>
      <c r="X51" s="42" t="s">
        <v>549</v>
      </c>
    </row>
    <row r="52" spans="1:24" s="44" customFormat="1" ht="21.75" x14ac:dyDescent="0.5">
      <c r="A52" s="253">
        <v>882</v>
      </c>
      <c r="B52" s="71" t="s">
        <v>13</v>
      </c>
      <c r="C52" s="46">
        <v>31587</v>
      </c>
      <c r="D52" s="46">
        <v>91</v>
      </c>
      <c r="E52" s="46">
        <v>113</v>
      </c>
      <c r="F52" s="34">
        <v>4</v>
      </c>
      <c r="G52" s="32">
        <v>1</v>
      </c>
      <c r="H52" s="32" t="s">
        <v>25</v>
      </c>
      <c r="I52" s="32">
        <v>19</v>
      </c>
      <c r="J52" s="32"/>
      <c r="K52" s="32"/>
      <c r="L52" s="32"/>
      <c r="M52" s="32"/>
      <c r="N52" s="32">
        <f>SUM(G52*400+I52)</f>
        <v>419</v>
      </c>
      <c r="O52" s="32"/>
      <c r="P52" s="32"/>
      <c r="Q52" s="32"/>
      <c r="R52" s="32"/>
      <c r="S52" s="32"/>
      <c r="T52" s="32"/>
      <c r="U52" s="32"/>
      <c r="V52" s="32"/>
      <c r="W52" s="32"/>
      <c r="X52" s="42" t="s">
        <v>550</v>
      </c>
    </row>
    <row r="53" spans="1:24" s="44" customFormat="1" ht="21.75" x14ac:dyDescent="0.5">
      <c r="A53" s="253">
        <v>883</v>
      </c>
      <c r="B53" s="71" t="s">
        <v>13</v>
      </c>
      <c r="C53" s="46">
        <v>41900</v>
      </c>
      <c r="D53" s="46">
        <v>95</v>
      </c>
      <c r="E53" s="46">
        <v>117</v>
      </c>
      <c r="F53" s="34"/>
      <c r="G53" s="32">
        <v>1</v>
      </c>
      <c r="H53" s="32" t="s">
        <v>25</v>
      </c>
      <c r="I53" s="32">
        <v>32</v>
      </c>
      <c r="J53" s="32">
        <f>SUM(G53*400+I53)</f>
        <v>432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42" t="s">
        <v>532</v>
      </c>
    </row>
    <row r="54" spans="1:24" s="44" customFormat="1" ht="21.75" x14ac:dyDescent="0.5">
      <c r="A54" s="253">
        <v>884</v>
      </c>
      <c r="B54" s="71" t="s">
        <v>13</v>
      </c>
      <c r="C54" s="46">
        <v>41899</v>
      </c>
      <c r="D54" s="46">
        <v>96</v>
      </c>
      <c r="E54" s="46">
        <v>118</v>
      </c>
      <c r="F54" s="34"/>
      <c r="G54" s="32">
        <v>1</v>
      </c>
      <c r="H54" s="32" t="s">
        <v>25</v>
      </c>
      <c r="I54" s="32">
        <v>45</v>
      </c>
      <c r="J54" s="32">
        <f>SUM(G54*400+I54)</f>
        <v>445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42" t="s">
        <v>551</v>
      </c>
    </row>
    <row r="55" spans="1:24" s="44" customFormat="1" ht="21.75" x14ac:dyDescent="0.5">
      <c r="A55" s="253">
        <v>885</v>
      </c>
      <c r="B55" s="71" t="s">
        <v>13</v>
      </c>
      <c r="C55" s="46">
        <v>5603</v>
      </c>
      <c r="D55" s="46">
        <v>10</v>
      </c>
      <c r="E55" s="46">
        <v>5834</v>
      </c>
      <c r="F55" s="34">
        <v>4</v>
      </c>
      <c r="G55" s="32">
        <v>2</v>
      </c>
      <c r="H55" s="32" t="s">
        <v>25</v>
      </c>
      <c r="I55" s="32">
        <v>82</v>
      </c>
      <c r="J55" s="32">
        <f>SUM(G55*400+I55)</f>
        <v>882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42" t="s">
        <v>541</v>
      </c>
    </row>
    <row r="56" spans="1:24" s="44" customFormat="1" ht="21.75" x14ac:dyDescent="0.5">
      <c r="A56" s="253">
        <v>886</v>
      </c>
      <c r="B56" s="71" t="s">
        <v>13</v>
      </c>
      <c r="C56" s="46">
        <v>51095</v>
      </c>
      <c r="D56" s="46">
        <v>813</v>
      </c>
      <c r="E56" s="46">
        <v>887</v>
      </c>
      <c r="F56" s="34">
        <v>13</v>
      </c>
      <c r="G56" s="32">
        <v>1</v>
      </c>
      <c r="H56" s="32">
        <v>3</v>
      </c>
      <c r="I56" s="32">
        <v>7</v>
      </c>
      <c r="J56" s="32">
        <f>SUM(G56*400+H56*100+I56)</f>
        <v>707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42" t="s">
        <v>532</v>
      </c>
    </row>
    <row r="57" spans="1:24" s="44" customFormat="1" ht="21.75" x14ac:dyDescent="0.5">
      <c r="A57" s="253">
        <v>887</v>
      </c>
      <c r="B57" s="71" t="s">
        <v>13</v>
      </c>
      <c r="C57" s="46">
        <v>5727</v>
      </c>
      <c r="D57" s="46">
        <v>24</v>
      </c>
      <c r="E57" s="46">
        <v>5899</v>
      </c>
      <c r="F57" s="34">
        <v>13</v>
      </c>
      <c r="G57" s="32">
        <v>2</v>
      </c>
      <c r="H57" s="32" t="s">
        <v>25</v>
      </c>
      <c r="I57" s="32" t="s">
        <v>25</v>
      </c>
      <c r="J57" s="32">
        <f>SUM(G57*400)</f>
        <v>800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42" t="s">
        <v>532</v>
      </c>
    </row>
    <row r="58" spans="1:24" s="44" customFormat="1" ht="21.75" x14ac:dyDescent="0.5">
      <c r="A58" s="253">
        <v>888</v>
      </c>
      <c r="B58" s="71" t="s">
        <v>13</v>
      </c>
      <c r="C58" s="46">
        <v>56547</v>
      </c>
      <c r="D58" s="46">
        <v>812</v>
      </c>
      <c r="E58" s="46">
        <v>3327</v>
      </c>
      <c r="F58" s="34">
        <v>13</v>
      </c>
      <c r="G58" s="32">
        <v>3</v>
      </c>
      <c r="H58" s="32">
        <v>1</v>
      </c>
      <c r="I58" s="32">
        <v>8</v>
      </c>
      <c r="J58" s="32">
        <f>SUM(G58*400+H58*100+I58)</f>
        <v>1308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42" t="s">
        <v>552</v>
      </c>
    </row>
    <row r="59" spans="1:24" s="44" customFormat="1" ht="21.75" x14ac:dyDescent="0.5">
      <c r="A59" s="253">
        <v>889</v>
      </c>
      <c r="B59" s="71" t="s">
        <v>13</v>
      </c>
      <c r="C59" s="46">
        <v>1073</v>
      </c>
      <c r="D59" s="46">
        <v>28</v>
      </c>
      <c r="E59" s="46">
        <v>4341</v>
      </c>
      <c r="F59" s="34">
        <v>4</v>
      </c>
      <c r="G59" s="32">
        <v>2</v>
      </c>
      <c r="H59" s="32">
        <v>1</v>
      </c>
      <c r="I59" s="32">
        <v>71</v>
      </c>
      <c r="J59" s="32">
        <f>SUM(G59*400+H59*100+I59)</f>
        <v>971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42" t="s">
        <v>532</v>
      </c>
    </row>
    <row r="60" spans="1:24" s="44" customFormat="1" ht="21.75" x14ac:dyDescent="0.5">
      <c r="A60" s="253">
        <v>890</v>
      </c>
      <c r="B60" s="71" t="s">
        <v>13</v>
      </c>
      <c r="C60" s="46">
        <v>1083</v>
      </c>
      <c r="D60" s="46">
        <v>31</v>
      </c>
      <c r="E60" s="46">
        <v>4369</v>
      </c>
      <c r="F60" s="34">
        <v>13</v>
      </c>
      <c r="G60" s="32">
        <v>1</v>
      </c>
      <c r="H60" s="32">
        <v>1</v>
      </c>
      <c r="I60" s="32">
        <v>95</v>
      </c>
      <c r="J60" s="32"/>
      <c r="K60" s="32"/>
      <c r="L60" s="32"/>
      <c r="M60" s="32"/>
      <c r="N60" s="32">
        <f>SUM(G60*400+H60*100+I60)</f>
        <v>595</v>
      </c>
      <c r="O60" s="32"/>
      <c r="P60" s="32"/>
      <c r="Q60" s="32"/>
      <c r="R60" s="32"/>
      <c r="S60" s="32"/>
      <c r="T60" s="32"/>
      <c r="U60" s="32"/>
      <c r="V60" s="32"/>
      <c r="W60" s="32"/>
      <c r="X60" s="42" t="s">
        <v>553</v>
      </c>
    </row>
    <row r="61" spans="1:24" s="44" customFormat="1" ht="21.75" x14ac:dyDescent="0.5">
      <c r="A61" s="253">
        <v>891</v>
      </c>
      <c r="B61" s="71" t="s">
        <v>13</v>
      </c>
      <c r="C61" s="46">
        <v>41898</v>
      </c>
      <c r="D61" s="46">
        <v>97</v>
      </c>
      <c r="E61" s="46">
        <v>119</v>
      </c>
      <c r="F61" s="34">
        <v>4</v>
      </c>
      <c r="G61" s="32" t="s">
        <v>25</v>
      </c>
      <c r="H61" s="32">
        <v>3</v>
      </c>
      <c r="I61" s="32">
        <v>6</v>
      </c>
      <c r="J61" s="32"/>
      <c r="K61" s="32">
        <f>SUM(H61*100+I61)</f>
        <v>306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42" t="s">
        <v>32</v>
      </c>
    </row>
    <row r="62" spans="1:24" s="44" customFormat="1" ht="21.75" x14ac:dyDescent="0.5">
      <c r="A62" s="253">
        <v>892</v>
      </c>
      <c r="B62" s="71" t="s">
        <v>13</v>
      </c>
      <c r="C62" s="46">
        <v>5604</v>
      </c>
      <c r="D62" s="46">
        <v>11</v>
      </c>
      <c r="E62" s="46">
        <v>4835</v>
      </c>
      <c r="F62" s="34">
        <v>4</v>
      </c>
      <c r="G62" s="32">
        <v>1</v>
      </c>
      <c r="H62" s="32" t="s">
        <v>25</v>
      </c>
      <c r="I62" s="32">
        <v>49</v>
      </c>
      <c r="J62" s="32">
        <f>SUM(G62*400+I62)</f>
        <v>449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42" t="s">
        <v>161</v>
      </c>
    </row>
    <row r="63" spans="1:24" s="44" customFormat="1" ht="21.75" x14ac:dyDescent="0.5">
      <c r="A63" s="253">
        <v>893</v>
      </c>
      <c r="B63" s="71" t="s">
        <v>13</v>
      </c>
      <c r="C63" s="46">
        <v>55968</v>
      </c>
      <c r="D63" s="46">
        <v>119</v>
      </c>
      <c r="E63" s="46">
        <v>888</v>
      </c>
      <c r="F63" s="34">
        <v>4</v>
      </c>
      <c r="G63" s="32">
        <v>1</v>
      </c>
      <c r="H63" s="32">
        <v>3</v>
      </c>
      <c r="I63" s="32">
        <v>67.900000000000006</v>
      </c>
      <c r="J63" s="32"/>
      <c r="K63" s="32">
        <f>SUM(G63*400+H63*100+I63)</f>
        <v>767.9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42" t="s">
        <v>32</v>
      </c>
    </row>
    <row r="64" spans="1:24" s="44" customFormat="1" ht="21.75" x14ac:dyDescent="0.5">
      <c r="A64" s="253">
        <v>894</v>
      </c>
      <c r="B64" s="71" t="s">
        <v>13</v>
      </c>
      <c r="C64" s="46">
        <v>11517</v>
      </c>
      <c r="D64" s="46">
        <v>815</v>
      </c>
      <c r="E64" s="46">
        <v>8962</v>
      </c>
      <c r="F64" s="34">
        <v>5</v>
      </c>
      <c r="G64" s="32">
        <v>1</v>
      </c>
      <c r="H64" s="32">
        <v>3</v>
      </c>
      <c r="I64" s="32">
        <v>18.2</v>
      </c>
      <c r="J64" s="32"/>
      <c r="K64" s="32"/>
      <c r="L64" s="32">
        <f>SUM(G64*400+H64*100+I64)</f>
        <v>718.2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42" t="s">
        <v>150</v>
      </c>
    </row>
    <row r="65" spans="1:25" s="44" customFormat="1" ht="21.75" x14ac:dyDescent="0.5">
      <c r="A65" s="253">
        <v>895</v>
      </c>
      <c r="B65" s="71" t="s">
        <v>13</v>
      </c>
      <c r="C65" s="46">
        <v>55969</v>
      </c>
      <c r="D65" s="46">
        <v>120</v>
      </c>
      <c r="E65" s="46">
        <v>889</v>
      </c>
      <c r="F65" s="34">
        <v>13</v>
      </c>
      <c r="G65" s="32">
        <v>1</v>
      </c>
      <c r="H65" s="32">
        <v>3</v>
      </c>
      <c r="I65" s="32">
        <v>12.3</v>
      </c>
      <c r="J65" s="32"/>
      <c r="K65" s="32"/>
      <c r="L65" s="32"/>
      <c r="M65" s="32">
        <f>SUM(G65*400+H65*100+I65)</f>
        <v>712.3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42" t="s">
        <v>538</v>
      </c>
    </row>
    <row r="66" spans="1:25" s="44" customFormat="1" ht="21.75" x14ac:dyDescent="0.5">
      <c r="A66" s="253">
        <v>896</v>
      </c>
      <c r="B66" s="71" t="s">
        <v>13</v>
      </c>
      <c r="C66" s="46">
        <v>11518</v>
      </c>
      <c r="D66" s="46">
        <v>816</v>
      </c>
      <c r="E66" s="46">
        <v>8963</v>
      </c>
      <c r="F66" s="34">
        <v>4</v>
      </c>
      <c r="G66" s="32">
        <v>1</v>
      </c>
      <c r="H66" s="32">
        <v>3</v>
      </c>
      <c r="I66" s="32">
        <v>84.4</v>
      </c>
      <c r="J66" s="32"/>
      <c r="K66" s="32"/>
      <c r="L66" s="32">
        <f>SUM(G66*400+H66*100+I66)</f>
        <v>784.4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42" t="s">
        <v>150</v>
      </c>
    </row>
    <row r="67" spans="1:25" s="44" customFormat="1" ht="21.75" x14ac:dyDescent="0.5">
      <c r="A67" s="253">
        <v>897</v>
      </c>
      <c r="B67" s="33" t="s">
        <v>13</v>
      </c>
      <c r="C67" s="46">
        <v>1148</v>
      </c>
      <c r="D67" s="46">
        <v>56</v>
      </c>
      <c r="E67" s="46">
        <v>4492</v>
      </c>
      <c r="F67" s="34">
        <v>4</v>
      </c>
      <c r="G67" s="32">
        <v>2</v>
      </c>
      <c r="H67" s="32">
        <v>2</v>
      </c>
      <c r="I67" s="32">
        <v>34</v>
      </c>
      <c r="J67" s="32">
        <f>SUM(G67*400+H67*100+I67)</f>
        <v>1034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228" t="s">
        <v>532</v>
      </c>
    </row>
    <row r="68" spans="1:25" s="44" customFormat="1" ht="21.75" x14ac:dyDescent="0.5">
      <c r="A68" s="253">
        <v>898</v>
      </c>
      <c r="B68" s="33" t="s">
        <v>13</v>
      </c>
      <c r="C68" s="46">
        <v>10004</v>
      </c>
      <c r="D68" s="46">
        <v>288</v>
      </c>
      <c r="E68" s="46">
        <v>8345</v>
      </c>
      <c r="F68" s="34">
        <v>11</v>
      </c>
      <c r="G68" s="32">
        <v>2</v>
      </c>
      <c r="H68" s="32">
        <v>2</v>
      </c>
      <c r="I68" s="32">
        <v>34</v>
      </c>
      <c r="J68" s="32">
        <f>SUM(G68*400+H68*100+I68)</f>
        <v>1034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228" t="s">
        <v>532</v>
      </c>
    </row>
    <row r="69" spans="1:25" s="44" customFormat="1" ht="21.75" x14ac:dyDescent="0.5">
      <c r="A69" s="253">
        <v>899</v>
      </c>
      <c r="B69" s="33" t="s">
        <v>13</v>
      </c>
      <c r="C69" s="46">
        <v>1149</v>
      </c>
      <c r="D69" s="46">
        <v>57</v>
      </c>
      <c r="E69" s="46">
        <v>4493</v>
      </c>
      <c r="F69" s="34">
        <v>4</v>
      </c>
      <c r="G69" s="32">
        <v>4</v>
      </c>
      <c r="H69" s="32">
        <v>3</v>
      </c>
      <c r="I69" s="32">
        <v>84</v>
      </c>
      <c r="J69" s="32">
        <f>SUM(G69*400+H69*100+I69)</f>
        <v>1984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228" t="s">
        <v>532</v>
      </c>
    </row>
    <row r="70" spans="1:25" s="44" customFormat="1" ht="21.75" x14ac:dyDescent="0.5">
      <c r="A70" s="253">
        <v>900</v>
      </c>
      <c r="B70" s="33" t="s">
        <v>13</v>
      </c>
      <c r="C70" s="46">
        <v>1152</v>
      </c>
      <c r="D70" s="46">
        <v>60</v>
      </c>
      <c r="E70" s="46">
        <v>4488</v>
      </c>
      <c r="F70" s="34">
        <v>4</v>
      </c>
      <c r="G70" s="32" t="s">
        <v>25</v>
      </c>
      <c r="H70" s="32">
        <v>3</v>
      </c>
      <c r="I70" s="32">
        <v>7</v>
      </c>
      <c r="J70" s="32"/>
      <c r="K70" s="32"/>
      <c r="L70" s="32"/>
      <c r="M70" s="32">
        <f>SUM(H70*100+I70)</f>
        <v>307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228" t="s">
        <v>538</v>
      </c>
    </row>
    <row r="71" spans="1:25" s="44" customFormat="1" x14ac:dyDescent="0.65">
      <c r="A71" s="304" t="s">
        <v>1766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</row>
    <row r="72" spans="1:25" s="44" customFormat="1" x14ac:dyDescent="0.5">
      <c r="A72" s="313" t="s">
        <v>1102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163"/>
    </row>
    <row r="73" spans="1:25" s="44" customFormat="1" x14ac:dyDescent="0.5">
      <c r="A73" s="276" t="s">
        <v>1069</v>
      </c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163"/>
    </row>
    <row r="74" spans="1:25" s="44" customFormat="1" x14ac:dyDescent="0.65">
      <c r="A74" s="314" t="s">
        <v>1070</v>
      </c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164"/>
    </row>
    <row r="75" spans="1:25" s="44" customFormat="1" x14ac:dyDescent="0.65">
      <c r="A75" s="271" t="s">
        <v>1089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3"/>
      <c r="O75" s="271" t="s">
        <v>1101</v>
      </c>
      <c r="P75" s="272"/>
      <c r="Q75" s="272"/>
      <c r="R75" s="272"/>
      <c r="S75" s="272"/>
      <c r="T75" s="272"/>
      <c r="U75" s="272"/>
      <c r="V75" s="272"/>
      <c r="W75" s="272"/>
      <c r="X75" s="273"/>
      <c r="Y75" s="137"/>
    </row>
    <row r="76" spans="1:25" s="44" customFormat="1" x14ac:dyDescent="0.65">
      <c r="A76" s="306" t="s">
        <v>1071</v>
      </c>
      <c r="B76" s="133"/>
      <c r="C76" s="139"/>
      <c r="D76" s="277" t="s">
        <v>0</v>
      </c>
      <c r="E76" s="289" t="s">
        <v>1</v>
      </c>
      <c r="F76" s="138"/>
      <c r="G76" s="291" t="s">
        <v>18</v>
      </c>
      <c r="H76" s="292"/>
      <c r="I76" s="293"/>
      <c r="J76" s="265" t="s">
        <v>1088</v>
      </c>
      <c r="K76" s="266"/>
      <c r="L76" s="266"/>
      <c r="M76" s="266"/>
      <c r="N76" s="267"/>
      <c r="O76" s="268" t="s">
        <v>1071</v>
      </c>
      <c r="P76" s="133"/>
      <c r="Q76" s="133"/>
      <c r="R76" s="133"/>
      <c r="S76" s="308" t="s">
        <v>1088</v>
      </c>
      <c r="T76" s="309"/>
      <c r="U76" s="309"/>
      <c r="V76" s="309"/>
      <c r="W76" s="310"/>
      <c r="X76" s="261" t="s">
        <v>1100</v>
      </c>
      <c r="Y76" s="137"/>
    </row>
    <row r="77" spans="1:25" s="44" customFormat="1" x14ac:dyDescent="0.65">
      <c r="A77" s="307"/>
      <c r="B77" s="134" t="s">
        <v>1072</v>
      </c>
      <c r="C77" s="140" t="s">
        <v>1073</v>
      </c>
      <c r="D77" s="278"/>
      <c r="E77" s="290"/>
      <c r="F77" s="129" t="s">
        <v>1075</v>
      </c>
      <c r="G77" s="277" t="s">
        <v>19</v>
      </c>
      <c r="H77" s="277" t="s">
        <v>20</v>
      </c>
      <c r="I77" s="277" t="s">
        <v>21</v>
      </c>
      <c r="J77" s="130"/>
      <c r="K77" s="261" t="s">
        <v>1079</v>
      </c>
      <c r="L77" s="261" t="s">
        <v>1080</v>
      </c>
      <c r="M77" s="131"/>
      <c r="N77" s="126" t="s">
        <v>1086</v>
      </c>
      <c r="O77" s="269"/>
      <c r="P77" s="134"/>
      <c r="Q77" s="134" t="s">
        <v>1072</v>
      </c>
      <c r="R77" s="134" t="s">
        <v>1094</v>
      </c>
      <c r="S77" s="126"/>
      <c r="T77" s="281" t="s">
        <v>1079</v>
      </c>
      <c r="U77" s="261" t="s">
        <v>1080</v>
      </c>
      <c r="V77" s="131"/>
      <c r="W77" s="126" t="s">
        <v>1097</v>
      </c>
      <c r="X77" s="262"/>
      <c r="Y77" s="137"/>
    </row>
    <row r="78" spans="1:25" s="44" customFormat="1" x14ac:dyDescent="0.65">
      <c r="A78" s="307"/>
      <c r="B78" s="134" t="s">
        <v>22</v>
      </c>
      <c r="C78" s="140" t="s">
        <v>1074</v>
      </c>
      <c r="D78" s="278"/>
      <c r="E78" s="290"/>
      <c r="F78" s="106" t="s">
        <v>1076</v>
      </c>
      <c r="G78" s="278"/>
      <c r="H78" s="278"/>
      <c r="I78" s="278"/>
      <c r="J78" s="132" t="s">
        <v>1078</v>
      </c>
      <c r="K78" s="262"/>
      <c r="L78" s="262"/>
      <c r="M78" s="131" t="s">
        <v>1081</v>
      </c>
      <c r="N78" s="127" t="s">
        <v>1085</v>
      </c>
      <c r="O78" s="269"/>
      <c r="P78" s="134" t="s">
        <v>1090</v>
      </c>
      <c r="Q78" s="134" t="s">
        <v>1091</v>
      </c>
      <c r="R78" s="134" t="s">
        <v>1095</v>
      </c>
      <c r="S78" s="127" t="s">
        <v>1078</v>
      </c>
      <c r="T78" s="284"/>
      <c r="U78" s="262"/>
      <c r="V78" s="131" t="s">
        <v>1081</v>
      </c>
      <c r="W78" s="127" t="s">
        <v>1098</v>
      </c>
      <c r="X78" s="262"/>
      <c r="Y78" s="137"/>
    </row>
    <row r="79" spans="1:25" s="44" customFormat="1" x14ac:dyDescent="0.65">
      <c r="A79" s="307"/>
      <c r="B79" s="134"/>
      <c r="C79" s="140" t="s">
        <v>861</v>
      </c>
      <c r="D79" s="278"/>
      <c r="E79" s="290"/>
      <c r="F79" s="129" t="s">
        <v>1077</v>
      </c>
      <c r="G79" s="278"/>
      <c r="H79" s="278"/>
      <c r="I79" s="278"/>
      <c r="J79" s="132" t="s">
        <v>1082</v>
      </c>
      <c r="K79" s="262"/>
      <c r="L79" s="262"/>
      <c r="M79" s="131" t="s">
        <v>1084</v>
      </c>
      <c r="N79" s="127" t="s">
        <v>1087</v>
      </c>
      <c r="O79" s="269"/>
      <c r="P79" s="134"/>
      <c r="Q79" s="134" t="s">
        <v>1092</v>
      </c>
      <c r="R79" s="134" t="s">
        <v>1096</v>
      </c>
      <c r="S79" s="127" t="s">
        <v>1082</v>
      </c>
      <c r="T79" s="284"/>
      <c r="U79" s="262"/>
      <c r="V79" s="131" t="s">
        <v>1084</v>
      </c>
      <c r="W79" s="127" t="s">
        <v>1091</v>
      </c>
      <c r="X79" s="262"/>
      <c r="Y79" s="137"/>
    </row>
    <row r="80" spans="1:25" s="44" customFormat="1" x14ac:dyDescent="0.65">
      <c r="A80" s="28"/>
      <c r="B80" s="135"/>
      <c r="C80" s="22"/>
      <c r="D80" s="141"/>
      <c r="E80" s="22"/>
      <c r="F80" s="142"/>
      <c r="G80" s="295"/>
      <c r="H80" s="295"/>
      <c r="I80" s="295"/>
      <c r="J80" s="136" t="s">
        <v>1083</v>
      </c>
      <c r="K80" s="263"/>
      <c r="L80" s="263"/>
      <c r="M80" s="30" t="s">
        <v>1085</v>
      </c>
      <c r="N80" s="128" t="s">
        <v>1072</v>
      </c>
      <c r="O80" s="270"/>
      <c r="P80" s="135"/>
      <c r="Q80" s="135" t="s">
        <v>1093</v>
      </c>
      <c r="R80" s="135"/>
      <c r="S80" s="128" t="s">
        <v>1083</v>
      </c>
      <c r="T80" s="296"/>
      <c r="U80" s="263"/>
      <c r="V80" s="30" t="s">
        <v>1085</v>
      </c>
      <c r="W80" s="128" t="s">
        <v>1099</v>
      </c>
      <c r="X80" s="263"/>
      <c r="Y80" s="137"/>
    </row>
    <row r="81" spans="1:24" s="44" customFormat="1" ht="21.75" x14ac:dyDescent="0.5">
      <c r="A81" s="253">
        <v>901</v>
      </c>
      <c r="B81" s="33" t="s">
        <v>13</v>
      </c>
      <c r="C81" s="46">
        <v>1153</v>
      </c>
      <c r="D81" s="46">
        <v>61</v>
      </c>
      <c r="E81" s="46">
        <v>4489</v>
      </c>
      <c r="F81" s="34">
        <v>9</v>
      </c>
      <c r="G81" s="32">
        <v>2</v>
      </c>
      <c r="H81" s="32">
        <v>3</v>
      </c>
      <c r="I81" s="32">
        <v>44</v>
      </c>
      <c r="J81" s="32"/>
      <c r="K81" s="32"/>
      <c r="L81" s="32"/>
      <c r="M81" s="32">
        <f>SUM(G81*400+H81*100+I81)</f>
        <v>1144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42" t="s">
        <v>538</v>
      </c>
    </row>
    <row r="82" spans="1:24" s="44" customFormat="1" ht="21.75" x14ac:dyDescent="0.5">
      <c r="A82" s="253">
        <v>902</v>
      </c>
      <c r="B82" s="33" t="s">
        <v>13</v>
      </c>
      <c r="C82" s="46">
        <v>58388</v>
      </c>
      <c r="D82" s="46">
        <v>1</v>
      </c>
      <c r="E82" s="46">
        <v>2683</v>
      </c>
      <c r="F82" s="34">
        <v>4</v>
      </c>
      <c r="G82" s="32">
        <v>1</v>
      </c>
      <c r="H82" s="32" t="s">
        <v>25</v>
      </c>
      <c r="I82" s="32">
        <v>32</v>
      </c>
      <c r="J82" s="32">
        <f>SUM(G82*400+I82)</f>
        <v>432</v>
      </c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42" t="s">
        <v>533</v>
      </c>
    </row>
    <row r="83" spans="1:24" s="44" customFormat="1" ht="21.75" x14ac:dyDescent="0.5">
      <c r="A83" s="253">
        <v>903</v>
      </c>
      <c r="B83" s="33" t="s">
        <v>13</v>
      </c>
      <c r="C83" s="46">
        <v>1150</v>
      </c>
      <c r="D83" s="46">
        <v>58</v>
      </c>
      <c r="E83" s="46">
        <v>4494</v>
      </c>
      <c r="F83" s="34"/>
      <c r="G83" s="32">
        <v>1</v>
      </c>
      <c r="H83" s="32">
        <v>3</v>
      </c>
      <c r="I83" s="32">
        <v>67</v>
      </c>
      <c r="J83" s="32">
        <f>SUM(G83*400+H83*100+I83)</f>
        <v>767</v>
      </c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42" t="s">
        <v>532</v>
      </c>
    </row>
    <row r="84" spans="1:24" s="44" customFormat="1" ht="21.75" x14ac:dyDescent="0.5">
      <c r="A84" s="253">
        <v>904</v>
      </c>
      <c r="B84" s="33" t="s">
        <v>13</v>
      </c>
      <c r="C84" s="46">
        <v>58389</v>
      </c>
      <c r="D84" s="46">
        <v>2</v>
      </c>
      <c r="E84" s="46">
        <v>768</v>
      </c>
      <c r="F84" s="34">
        <v>4</v>
      </c>
      <c r="G84" s="32" t="s">
        <v>25</v>
      </c>
      <c r="H84" s="32">
        <v>2</v>
      </c>
      <c r="I84" s="32">
        <v>28.6</v>
      </c>
      <c r="J84" s="32">
        <f>SUM(H84*100+I84)</f>
        <v>228.6</v>
      </c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42" t="s">
        <v>533</v>
      </c>
    </row>
    <row r="85" spans="1:24" s="44" customFormat="1" ht="21.75" x14ac:dyDescent="0.5">
      <c r="A85" s="253">
        <v>905</v>
      </c>
      <c r="B85" s="33" t="s">
        <v>13</v>
      </c>
      <c r="C85" s="46">
        <v>10250</v>
      </c>
      <c r="D85" s="46">
        <v>299</v>
      </c>
      <c r="E85" s="46">
        <v>8459</v>
      </c>
      <c r="F85" s="34">
        <v>4</v>
      </c>
      <c r="G85" s="32" t="s">
        <v>25</v>
      </c>
      <c r="H85" s="32">
        <v>2</v>
      </c>
      <c r="I85" s="32">
        <v>28.5</v>
      </c>
      <c r="J85" s="32">
        <f>SUM(H85*100+I85)</f>
        <v>228.5</v>
      </c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42" t="s">
        <v>533</v>
      </c>
    </row>
    <row r="86" spans="1:24" s="44" customFormat="1" ht="21.75" x14ac:dyDescent="0.5">
      <c r="A86" s="253">
        <v>906</v>
      </c>
      <c r="B86" s="33" t="s">
        <v>13</v>
      </c>
      <c r="C86" s="46">
        <v>1964</v>
      </c>
      <c r="D86" s="46">
        <v>123</v>
      </c>
      <c r="E86" s="46">
        <v>4673</v>
      </c>
      <c r="F86" s="34">
        <v>4</v>
      </c>
      <c r="G86" s="32">
        <v>1</v>
      </c>
      <c r="H86" s="32" t="s">
        <v>25</v>
      </c>
      <c r="I86" s="32">
        <v>36.6</v>
      </c>
      <c r="J86" s="32">
        <f>SUM(G86*400+I86)</f>
        <v>436.6</v>
      </c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42" t="s">
        <v>541</v>
      </c>
    </row>
    <row r="87" spans="1:24" s="44" customFormat="1" ht="21.75" x14ac:dyDescent="0.5">
      <c r="A87" s="253">
        <v>907</v>
      </c>
      <c r="B87" s="33" t="s">
        <v>13</v>
      </c>
      <c r="C87" s="46">
        <v>10249</v>
      </c>
      <c r="D87" s="46">
        <v>298</v>
      </c>
      <c r="E87" s="46">
        <v>8487</v>
      </c>
      <c r="F87" s="34">
        <v>4</v>
      </c>
      <c r="G87" s="32">
        <v>1</v>
      </c>
      <c r="H87" s="32" t="s">
        <v>25</v>
      </c>
      <c r="I87" s="32">
        <v>36.5</v>
      </c>
      <c r="J87" s="32">
        <f>SUM(G87*400+I87)</f>
        <v>436.5</v>
      </c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42" t="s">
        <v>541</v>
      </c>
    </row>
    <row r="88" spans="1:24" s="44" customFormat="1" ht="21.75" x14ac:dyDescent="0.5">
      <c r="A88" s="253">
        <v>908</v>
      </c>
      <c r="B88" s="33" t="s">
        <v>13</v>
      </c>
      <c r="C88" s="46">
        <v>58390</v>
      </c>
      <c r="D88" s="46">
        <v>3</v>
      </c>
      <c r="E88" s="46">
        <v>3807</v>
      </c>
      <c r="F88" s="34">
        <v>9</v>
      </c>
      <c r="G88" s="32" t="s">
        <v>25</v>
      </c>
      <c r="H88" s="32">
        <v>3</v>
      </c>
      <c r="I88" s="32">
        <v>3</v>
      </c>
      <c r="J88" s="32">
        <f>SUM(H88*100+I88)</f>
        <v>303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42" t="s">
        <v>541</v>
      </c>
    </row>
    <row r="89" spans="1:24" s="44" customFormat="1" ht="21.75" x14ac:dyDescent="0.5">
      <c r="A89" s="253">
        <v>909</v>
      </c>
      <c r="B89" s="33" t="s">
        <v>13</v>
      </c>
      <c r="C89" s="46">
        <v>1155</v>
      </c>
      <c r="D89" s="46">
        <v>63</v>
      </c>
      <c r="E89" s="46">
        <v>4495</v>
      </c>
      <c r="F89" s="34">
        <v>9</v>
      </c>
      <c r="G89" s="32">
        <v>1</v>
      </c>
      <c r="H89" s="32">
        <v>2</v>
      </c>
      <c r="I89" s="32">
        <v>86</v>
      </c>
      <c r="J89" s="32">
        <f>SUM(G89*400+H89*100+I89)</f>
        <v>686</v>
      </c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42" t="s">
        <v>541</v>
      </c>
    </row>
    <row r="90" spans="1:24" s="44" customFormat="1" ht="21.75" x14ac:dyDescent="0.5">
      <c r="A90" s="253">
        <v>910</v>
      </c>
      <c r="B90" s="33" t="s">
        <v>13</v>
      </c>
      <c r="C90" s="46">
        <v>4188</v>
      </c>
      <c r="D90" s="46">
        <v>151</v>
      </c>
      <c r="E90" s="46">
        <v>5173</v>
      </c>
      <c r="F90" s="34">
        <v>4</v>
      </c>
      <c r="G90" s="32">
        <v>2</v>
      </c>
      <c r="H90" s="32" t="s">
        <v>25</v>
      </c>
      <c r="I90" s="32">
        <v>50.2</v>
      </c>
      <c r="J90" s="32">
        <f>SUM(G90*400+I90)</f>
        <v>850.2</v>
      </c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42" t="s">
        <v>565</v>
      </c>
    </row>
    <row r="91" spans="1:24" s="44" customFormat="1" ht="21.75" x14ac:dyDescent="0.5">
      <c r="A91" s="253">
        <v>911</v>
      </c>
      <c r="B91" s="33" t="s">
        <v>13</v>
      </c>
      <c r="C91" s="46">
        <v>4189</v>
      </c>
      <c r="D91" s="46">
        <v>152</v>
      </c>
      <c r="E91" s="46">
        <v>5174</v>
      </c>
      <c r="F91" s="34">
        <v>4</v>
      </c>
      <c r="G91" s="32">
        <v>2</v>
      </c>
      <c r="H91" s="32" t="s">
        <v>25</v>
      </c>
      <c r="I91" s="32">
        <v>50.2</v>
      </c>
      <c r="J91" s="32">
        <f>SUM(G91*400+I91)</f>
        <v>850.2</v>
      </c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42" t="s">
        <v>533</v>
      </c>
    </row>
    <row r="92" spans="1:24" s="44" customFormat="1" ht="21.75" x14ac:dyDescent="0.5">
      <c r="A92" s="253">
        <v>912</v>
      </c>
      <c r="B92" s="33" t="s">
        <v>13</v>
      </c>
      <c r="C92" s="46">
        <v>1085</v>
      </c>
      <c r="D92" s="46">
        <v>29</v>
      </c>
      <c r="E92" s="46">
        <v>4471</v>
      </c>
      <c r="F92" s="34"/>
      <c r="G92" s="32" t="s">
        <v>25</v>
      </c>
      <c r="H92" s="32">
        <v>3</v>
      </c>
      <c r="I92" s="32">
        <v>3.6</v>
      </c>
      <c r="J92" s="32"/>
      <c r="K92" s="32"/>
      <c r="L92" s="32">
        <f>SUM(H92*100+I92)</f>
        <v>303.60000000000002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42" t="s">
        <v>595</v>
      </c>
    </row>
    <row r="93" spans="1:24" s="44" customFormat="1" ht="21.75" x14ac:dyDescent="0.5">
      <c r="A93" s="253">
        <v>913</v>
      </c>
      <c r="B93" s="33" t="s">
        <v>13</v>
      </c>
      <c r="C93" s="46">
        <v>3775</v>
      </c>
      <c r="D93" s="46">
        <v>132</v>
      </c>
      <c r="E93" s="46">
        <v>4897</v>
      </c>
      <c r="F93" s="34"/>
      <c r="G93" s="32" t="s">
        <v>25</v>
      </c>
      <c r="H93" s="32">
        <v>1</v>
      </c>
      <c r="I93" s="32">
        <v>36</v>
      </c>
      <c r="J93" s="32"/>
      <c r="K93" s="32"/>
      <c r="L93" s="32"/>
      <c r="M93" s="32">
        <f>SUM(H93*100+I93)</f>
        <v>136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42" t="s">
        <v>538</v>
      </c>
    </row>
    <row r="94" spans="1:24" s="44" customFormat="1" ht="21.75" x14ac:dyDescent="0.5">
      <c r="A94" s="253">
        <v>914</v>
      </c>
      <c r="B94" s="33" t="s">
        <v>13</v>
      </c>
      <c r="C94" s="46">
        <v>5449</v>
      </c>
      <c r="D94" s="46">
        <v>155</v>
      </c>
      <c r="E94" s="46">
        <v>5748</v>
      </c>
      <c r="F94" s="34"/>
      <c r="G94" s="32">
        <v>2</v>
      </c>
      <c r="H94" s="32" t="s">
        <v>25</v>
      </c>
      <c r="I94" s="32">
        <v>65</v>
      </c>
      <c r="J94" s="32">
        <f>SUM(G94*400+I94)</f>
        <v>865</v>
      </c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42" t="s">
        <v>542</v>
      </c>
    </row>
    <row r="95" spans="1:24" s="44" customFormat="1" ht="21.75" x14ac:dyDescent="0.5">
      <c r="A95" s="253">
        <v>915</v>
      </c>
      <c r="B95" s="33" t="s">
        <v>13</v>
      </c>
      <c r="C95" s="46">
        <v>1151</v>
      </c>
      <c r="D95" s="46">
        <v>59</v>
      </c>
      <c r="E95" s="46">
        <v>4490</v>
      </c>
      <c r="F95" s="34">
        <v>4</v>
      </c>
      <c r="G95" s="32">
        <v>2</v>
      </c>
      <c r="H95" s="32">
        <v>3</v>
      </c>
      <c r="I95" s="32">
        <v>52</v>
      </c>
      <c r="J95" s="32"/>
      <c r="K95" s="32"/>
      <c r="L95" s="32"/>
      <c r="M95" s="32"/>
      <c r="N95" s="32">
        <f>SUM(G95*400+H95*100+I95)</f>
        <v>1152</v>
      </c>
      <c r="O95" s="32"/>
      <c r="P95" s="32"/>
      <c r="Q95" s="32"/>
      <c r="R95" s="32"/>
      <c r="S95" s="32"/>
      <c r="T95" s="32"/>
      <c r="U95" s="32"/>
      <c r="V95" s="32"/>
      <c r="W95" s="32"/>
      <c r="X95" s="42" t="s">
        <v>702</v>
      </c>
    </row>
    <row r="96" spans="1:24" s="44" customFormat="1" ht="21.75" x14ac:dyDescent="0.5">
      <c r="A96" s="253">
        <v>916</v>
      </c>
      <c r="B96" s="33" t="s">
        <v>13</v>
      </c>
      <c r="C96" s="46">
        <v>1154</v>
      </c>
      <c r="D96" s="46">
        <v>62</v>
      </c>
      <c r="E96" s="46">
        <v>4491</v>
      </c>
      <c r="F96" s="34">
        <v>4</v>
      </c>
      <c r="G96" s="32">
        <v>2</v>
      </c>
      <c r="H96" s="32">
        <v>3</v>
      </c>
      <c r="I96" s="32">
        <v>52</v>
      </c>
      <c r="J96" s="32"/>
      <c r="K96" s="32"/>
      <c r="L96" s="32"/>
      <c r="M96" s="32"/>
      <c r="N96" s="32">
        <f>SUM(G96*400+H96*100+I96)</f>
        <v>1152</v>
      </c>
      <c r="O96" s="32"/>
      <c r="P96" s="32"/>
      <c r="Q96" s="32"/>
      <c r="R96" s="32"/>
      <c r="S96" s="32"/>
      <c r="T96" s="32"/>
      <c r="U96" s="32"/>
      <c r="V96" s="32"/>
      <c r="W96" s="32"/>
      <c r="X96" s="42" t="s">
        <v>703</v>
      </c>
    </row>
    <row r="97" spans="1:25" s="44" customFormat="1" ht="21.75" x14ac:dyDescent="0.5">
      <c r="A97" s="253">
        <v>917</v>
      </c>
      <c r="B97" s="33" t="s">
        <v>13</v>
      </c>
      <c r="C97" s="46">
        <v>4215</v>
      </c>
      <c r="D97" s="46">
        <v>153</v>
      </c>
      <c r="E97" s="46">
        <v>8279</v>
      </c>
      <c r="F97" s="34">
        <v>4</v>
      </c>
      <c r="G97" s="32">
        <v>2</v>
      </c>
      <c r="H97" s="32">
        <v>2</v>
      </c>
      <c r="I97" s="32">
        <v>16.899999999999999</v>
      </c>
      <c r="J97" s="32">
        <f>SUM(G97*400+H97*100+I97)</f>
        <v>1016.9</v>
      </c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42" t="s">
        <v>533</v>
      </c>
    </row>
    <row r="98" spans="1:25" s="44" customFormat="1" ht="21.75" x14ac:dyDescent="0.5">
      <c r="A98" s="253">
        <v>918</v>
      </c>
      <c r="B98" s="33" t="s">
        <v>13</v>
      </c>
      <c r="C98" s="46">
        <v>1074</v>
      </c>
      <c r="D98" s="46">
        <v>30</v>
      </c>
      <c r="E98" s="46">
        <v>4342</v>
      </c>
      <c r="F98" s="34">
        <v>4</v>
      </c>
      <c r="G98" s="32">
        <v>2</v>
      </c>
      <c r="H98" s="32" t="s">
        <v>25</v>
      </c>
      <c r="I98" s="32">
        <v>35</v>
      </c>
      <c r="J98" s="32">
        <f>SUM(G98*400+I98)</f>
        <v>835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42" t="s">
        <v>533</v>
      </c>
    </row>
    <row r="99" spans="1:25" s="44" customFormat="1" ht="21.75" x14ac:dyDescent="0.5">
      <c r="A99" s="253">
        <v>919</v>
      </c>
      <c r="B99" s="33" t="s">
        <v>13</v>
      </c>
      <c r="C99" s="46">
        <v>1156</v>
      </c>
      <c r="D99" s="46">
        <v>64</v>
      </c>
      <c r="E99" s="46">
        <v>4496</v>
      </c>
      <c r="F99" s="34"/>
      <c r="G99" s="32">
        <v>1</v>
      </c>
      <c r="H99" s="32" t="s">
        <v>25</v>
      </c>
      <c r="I99" s="32">
        <v>50</v>
      </c>
      <c r="J99" s="32">
        <f>SUM(G99*400+I99)</f>
        <v>450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42" t="s">
        <v>533</v>
      </c>
    </row>
    <row r="100" spans="1:25" s="44" customFormat="1" ht="21.75" x14ac:dyDescent="0.5">
      <c r="A100" s="253">
        <v>920</v>
      </c>
      <c r="B100" s="33" t="s">
        <v>13</v>
      </c>
      <c r="C100" s="46">
        <v>1157</v>
      </c>
      <c r="D100" s="46">
        <v>65</v>
      </c>
      <c r="E100" s="46">
        <v>4497</v>
      </c>
      <c r="F100" s="34"/>
      <c r="G100" s="32">
        <v>1</v>
      </c>
      <c r="H100" s="32" t="s">
        <v>25</v>
      </c>
      <c r="I100" s="32">
        <v>71</v>
      </c>
      <c r="J100" s="32"/>
      <c r="K100" s="32"/>
      <c r="L100" s="32"/>
      <c r="M100" s="32">
        <f>SUM(G100*400+I100)</f>
        <v>471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42" t="s">
        <v>538</v>
      </c>
    </row>
    <row r="101" spans="1:25" s="44" customFormat="1" ht="21.75" x14ac:dyDescent="0.5">
      <c r="A101" s="253">
        <v>921</v>
      </c>
      <c r="B101" s="33" t="s">
        <v>13</v>
      </c>
      <c r="C101" s="46">
        <v>1066</v>
      </c>
      <c r="D101" s="46">
        <v>33</v>
      </c>
      <c r="E101" s="46">
        <v>4331</v>
      </c>
      <c r="F101" s="34">
        <v>4</v>
      </c>
      <c r="G101" s="32">
        <v>2</v>
      </c>
      <c r="H101" s="32" t="s">
        <v>25</v>
      </c>
      <c r="I101" s="32">
        <v>77</v>
      </c>
      <c r="J101" s="32">
        <f>SUM(G101*400+I101)</f>
        <v>877</v>
      </c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42" t="s">
        <v>532</v>
      </c>
    </row>
    <row r="102" spans="1:25" s="44" customFormat="1" ht="21.75" x14ac:dyDescent="0.5">
      <c r="A102" s="253">
        <v>922</v>
      </c>
      <c r="B102" s="33" t="s">
        <v>13</v>
      </c>
      <c r="C102" s="46">
        <v>1067</v>
      </c>
      <c r="D102" s="46">
        <v>34</v>
      </c>
      <c r="E102" s="46">
        <v>4335</v>
      </c>
      <c r="F102" s="34"/>
      <c r="G102" s="32">
        <v>2</v>
      </c>
      <c r="H102" s="32">
        <v>1</v>
      </c>
      <c r="I102" s="32">
        <v>27</v>
      </c>
      <c r="J102" s="32">
        <f>SUM(G102*400+H102*100+I102)</f>
        <v>927</v>
      </c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2" t="s">
        <v>565</v>
      </c>
    </row>
    <row r="103" spans="1:25" s="44" customFormat="1" ht="21.75" x14ac:dyDescent="0.5">
      <c r="A103" s="253">
        <v>923</v>
      </c>
      <c r="B103" s="33" t="s">
        <v>13</v>
      </c>
      <c r="C103" s="46">
        <v>1068</v>
      </c>
      <c r="D103" s="46">
        <v>37</v>
      </c>
      <c r="E103" s="46">
        <v>4336</v>
      </c>
      <c r="F103" s="34"/>
      <c r="G103" s="32">
        <v>1</v>
      </c>
      <c r="H103" s="32">
        <v>1</v>
      </c>
      <c r="I103" s="32">
        <v>19</v>
      </c>
      <c r="J103" s="32">
        <f>SUM(G103*400+H103*100+I103)</f>
        <v>519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2" t="s">
        <v>565</v>
      </c>
    </row>
    <row r="104" spans="1:25" s="44" customFormat="1" ht="21.75" x14ac:dyDescent="0.5">
      <c r="A104" s="253">
        <v>924</v>
      </c>
      <c r="B104" s="33" t="s">
        <v>13</v>
      </c>
      <c r="C104" s="46">
        <v>1069</v>
      </c>
      <c r="D104" s="46">
        <v>38</v>
      </c>
      <c r="E104" s="46">
        <v>4337</v>
      </c>
      <c r="F104" s="34"/>
      <c r="G104" s="32">
        <v>1</v>
      </c>
      <c r="H104" s="32" t="s">
        <v>25</v>
      </c>
      <c r="I104" s="32">
        <v>20</v>
      </c>
      <c r="J104" s="32">
        <f>SUM(G104*400+I104)</f>
        <v>420</v>
      </c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42" t="s">
        <v>565</v>
      </c>
    </row>
    <row r="105" spans="1:25" s="44" customFormat="1" x14ac:dyDescent="0.65">
      <c r="A105" s="304" t="s">
        <v>1767</v>
      </c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</row>
    <row r="106" spans="1:25" s="44" customFormat="1" x14ac:dyDescent="0.5">
      <c r="A106" s="313" t="s">
        <v>1102</v>
      </c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163"/>
    </row>
    <row r="107" spans="1:25" s="44" customFormat="1" x14ac:dyDescent="0.5">
      <c r="A107" s="276" t="s">
        <v>1069</v>
      </c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163"/>
    </row>
    <row r="108" spans="1:25" s="44" customFormat="1" x14ac:dyDescent="0.65">
      <c r="A108" s="314" t="s">
        <v>1070</v>
      </c>
      <c r="B108" s="314"/>
      <c r="C108" s="314"/>
      <c r="D108" s="314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164"/>
    </row>
    <row r="109" spans="1:25" s="44" customFormat="1" x14ac:dyDescent="0.65">
      <c r="A109" s="271" t="s">
        <v>1089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3"/>
      <c r="O109" s="271" t="s">
        <v>1101</v>
      </c>
      <c r="P109" s="272"/>
      <c r="Q109" s="272"/>
      <c r="R109" s="272"/>
      <c r="S109" s="272"/>
      <c r="T109" s="272"/>
      <c r="U109" s="272"/>
      <c r="V109" s="272"/>
      <c r="W109" s="272"/>
      <c r="X109" s="273"/>
      <c r="Y109" s="196"/>
    </row>
    <row r="110" spans="1:25" s="44" customFormat="1" x14ac:dyDescent="0.65">
      <c r="A110" s="306" t="s">
        <v>1071</v>
      </c>
      <c r="B110" s="211"/>
      <c r="C110" s="199"/>
      <c r="D110" s="277" t="s">
        <v>0</v>
      </c>
      <c r="E110" s="289" t="s">
        <v>1</v>
      </c>
      <c r="F110" s="197"/>
      <c r="G110" s="291" t="s">
        <v>18</v>
      </c>
      <c r="H110" s="292"/>
      <c r="I110" s="293"/>
      <c r="J110" s="265" t="s">
        <v>1088</v>
      </c>
      <c r="K110" s="266"/>
      <c r="L110" s="266"/>
      <c r="M110" s="266"/>
      <c r="N110" s="267"/>
      <c r="O110" s="268" t="s">
        <v>1071</v>
      </c>
      <c r="P110" s="211"/>
      <c r="Q110" s="211"/>
      <c r="R110" s="211"/>
      <c r="S110" s="308" t="s">
        <v>1088</v>
      </c>
      <c r="T110" s="309"/>
      <c r="U110" s="309"/>
      <c r="V110" s="309"/>
      <c r="W110" s="310"/>
      <c r="X110" s="261" t="s">
        <v>1100</v>
      </c>
      <c r="Y110" s="196"/>
    </row>
    <row r="111" spans="1:25" s="44" customFormat="1" x14ac:dyDescent="0.65">
      <c r="A111" s="307"/>
      <c r="B111" s="212" t="s">
        <v>1072</v>
      </c>
      <c r="C111" s="200" t="s">
        <v>1073</v>
      </c>
      <c r="D111" s="278"/>
      <c r="E111" s="290"/>
      <c r="F111" s="210" t="s">
        <v>1075</v>
      </c>
      <c r="G111" s="277" t="s">
        <v>19</v>
      </c>
      <c r="H111" s="277" t="s">
        <v>20</v>
      </c>
      <c r="I111" s="277" t="s">
        <v>21</v>
      </c>
      <c r="J111" s="201"/>
      <c r="K111" s="261" t="s">
        <v>1079</v>
      </c>
      <c r="L111" s="261" t="s">
        <v>1080</v>
      </c>
      <c r="M111" s="203"/>
      <c r="N111" s="205" t="s">
        <v>1086</v>
      </c>
      <c r="O111" s="269"/>
      <c r="P111" s="212"/>
      <c r="Q111" s="212" t="s">
        <v>1072</v>
      </c>
      <c r="R111" s="212" t="s">
        <v>1094</v>
      </c>
      <c r="S111" s="205"/>
      <c r="T111" s="281" t="s">
        <v>1079</v>
      </c>
      <c r="U111" s="261" t="s">
        <v>1080</v>
      </c>
      <c r="V111" s="203"/>
      <c r="W111" s="205" t="s">
        <v>1097</v>
      </c>
      <c r="X111" s="262"/>
      <c r="Y111" s="196"/>
    </row>
    <row r="112" spans="1:25" s="44" customFormat="1" x14ac:dyDescent="0.65">
      <c r="A112" s="307"/>
      <c r="B112" s="212" t="s">
        <v>22</v>
      </c>
      <c r="C112" s="200" t="s">
        <v>1074</v>
      </c>
      <c r="D112" s="278"/>
      <c r="E112" s="290"/>
      <c r="F112" s="106" t="s">
        <v>1076</v>
      </c>
      <c r="G112" s="278"/>
      <c r="H112" s="278"/>
      <c r="I112" s="278"/>
      <c r="J112" s="204" t="s">
        <v>1078</v>
      </c>
      <c r="K112" s="262"/>
      <c r="L112" s="262"/>
      <c r="M112" s="203" t="s">
        <v>1081</v>
      </c>
      <c r="N112" s="206" t="s">
        <v>1085</v>
      </c>
      <c r="O112" s="269"/>
      <c r="P112" s="212" t="s">
        <v>1090</v>
      </c>
      <c r="Q112" s="212" t="s">
        <v>1091</v>
      </c>
      <c r="R112" s="212" t="s">
        <v>1095</v>
      </c>
      <c r="S112" s="206" t="s">
        <v>1078</v>
      </c>
      <c r="T112" s="284"/>
      <c r="U112" s="262"/>
      <c r="V112" s="203" t="s">
        <v>1081</v>
      </c>
      <c r="W112" s="206" t="s">
        <v>1098</v>
      </c>
      <c r="X112" s="262"/>
      <c r="Y112" s="196"/>
    </row>
    <row r="113" spans="1:25" s="44" customFormat="1" x14ac:dyDescent="0.65">
      <c r="A113" s="307"/>
      <c r="B113" s="212"/>
      <c r="C113" s="200" t="s">
        <v>861</v>
      </c>
      <c r="D113" s="278"/>
      <c r="E113" s="290"/>
      <c r="F113" s="210" t="s">
        <v>1077</v>
      </c>
      <c r="G113" s="278"/>
      <c r="H113" s="278"/>
      <c r="I113" s="278"/>
      <c r="J113" s="204" t="s">
        <v>1082</v>
      </c>
      <c r="K113" s="262"/>
      <c r="L113" s="262"/>
      <c r="M113" s="203" t="s">
        <v>1084</v>
      </c>
      <c r="N113" s="206" t="s">
        <v>1087</v>
      </c>
      <c r="O113" s="269"/>
      <c r="P113" s="212"/>
      <c r="Q113" s="212" t="s">
        <v>1092</v>
      </c>
      <c r="R113" s="212" t="s">
        <v>1096</v>
      </c>
      <c r="S113" s="206" t="s">
        <v>1082</v>
      </c>
      <c r="T113" s="284"/>
      <c r="U113" s="262"/>
      <c r="V113" s="203" t="s">
        <v>1084</v>
      </c>
      <c r="W113" s="206" t="s">
        <v>1091</v>
      </c>
      <c r="X113" s="262"/>
      <c r="Y113" s="196"/>
    </row>
    <row r="114" spans="1:25" s="44" customFormat="1" x14ac:dyDescent="0.65">
      <c r="A114" s="28"/>
      <c r="B114" s="213"/>
      <c r="C114" s="22"/>
      <c r="D114" s="209"/>
      <c r="E114" s="22"/>
      <c r="F114" s="214"/>
      <c r="G114" s="295"/>
      <c r="H114" s="295"/>
      <c r="I114" s="295"/>
      <c r="J114" s="208" t="s">
        <v>1083</v>
      </c>
      <c r="K114" s="263"/>
      <c r="L114" s="263"/>
      <c r="M114" s="30" t="s">
        <v>1085</v>
      </c>
      <c r="N114" s="207" t="s">
        <v>1072</v>
      </c>
      <c r="O114" s="270"/>
      <c r="P114" s="213"/>
      <c r="Q114" s="213" t="s">
        <v>1093</v>
      </c>
      <c r="R114" s="213"/>
      <c r="S114" s="207" t="s">
        <v>1083</v>
      </c>
      <c r="T114" s="296"/>
      <c r="U114" s="263"/>
      <c r="V114" s="30" t="s">
        <v>1085</v>
      </c>
      <c r="W114" s="207" t="s">
        <v>1099</v>
      </c>
      <c r="X114" s="263"/>
      <c r="Y114" s="196"/>
    </row>
    <row r="115" spans="1:25" s="44" customFormat="1" ht="21.75" x14ac:dyDescent="0.5">
      <c r="A115" s="253">
        <v>925</v>
      </c>
      <c r="B115" s="33" t="s">
        <v>13</v>
      </c>
      <c r="C115" s="46">
        <v>1118</v>
      </c>
      <c r="D115" s="46">
        <v>66</v>
      </c>
      <c r="E115" s="46">
        <v>4425</v>
      </c>
      <c r="F115" s="34"/>
      <c r="G115" s="32">
        <v>2</v>
      </c>
      <c r="H115" s="32">
        <v>1</v>
      </c>
      <c r="I115" s="32">
        <v>4</v>
      </c>
      <c r="J115" s="32"/>
      <c r="K115" s="32"/>
      <c r="L115" s="32"/>
      <c r="M115" s="32">
        <f>SUM(G115*400+H115*100+I115)</f>
        <v>904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42" t="s">
        <v>538</v>
      </c>
    </row>
    <row r="116" spans="1:25" s="44" customFormat="1" ht="21.75" x14ac:dyDescent="0.5">
      <c r="A116" s="253">
        <v>926</v>
      </c>
      <c r="B116" s="33" t="s">
        <v>13</v>
      </c>
      <c r="C116" s="46">
        <v>1174</v>
      </c>
      <c r="D116" s="46">
        <v>67</v>
      </c>
      <c r="E116" s="46">
        <v>4498</v>
      </c>
      <c r="F116" s="34"/>
      <c r="G116" s="32">
        <v>1</v>
      </c>
      <c r="H116" s="32">
        <v>1</v>
      </c>
      <c r="I116" s="32">
        <v>62</v>
      </c>
      <c r="J116" s="32"/>
      <c r="K116" s="32"/>
      <c r="L116" s="32"/>
      <c r="M116" s="32">
        <f>SUM(G116*400+H116*100+I116)</f>
        <v>562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42" t="s">
        <v>538</v>
      </c>
    </row>
    <row r="117" spans="1:25" s="44" customFormat="1" ht="21.75" x14ac:dyDescent="0.5">
      <c r="A117" s="253">
        <v>927</v>
      </c>
      <c r="B117" s="33" t="s">
        <v>13</v>
      </c>
      <c r="C117" s="46">
        <v>58401</v>
      </c>
      <c r="D117" s="46">
        <v>4</v>
      </c>
      <c r="E117" s="46">
        <v>769</v>
      </c>
      <c r="F117" s="34"/>
      <c r="G117" s="32">
        <v>2</v>
      </c>
      <c r="H117" s="32">
        <v>2</v>
      </c>
      <c r="I117" s="32">
        <v>82</v>
      </c>
      <c r="J117" s="32">
        <f>SUM(G117*400+H117*100+I117)</f>
        <v>1082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42" t="s">
        <v>565</v>
      </c>
    </row>
    <row r="118" spans="1:25" s="44" customFormat="1" ht="21.75" x14ac:dyDescent="0.5">
      <c r="A118" s="253">
        <v>928</v>
      </c>
      <c r="B118" s="33" t="s">
        <v>13</v>
      </c>
      <c r="C118" s="46">
        <v>58402</v>
      </c>
      <c r="D118" s="46">
        <v>5</v>
      </c>
      <c r="E118" s="46">
        <v>770</v>
      </c>
      <c r="F118" s="34">
        <v>4</v>
      </c>
      <c r="G118" s="32">
        <v>4</v>
      </c>
      <c r="H118" s="32">
        <v>1</v>
      </c>
      <c r="I118" s="32">
        <v>70</v>
      </c>
      <c r="J118" s="32">
        <f>SUM(G118*400+H118*100+I118)</f>
        <v>1770</v>
      </c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42" t="s">
        <v>541</v>
      </c>
    </row>
    <row r="119" spans="1:25" s="44" customFormat="1" ht="21.75" x14ac:dyDescent="0.5">
      <c r="A119" s="253">
        <v>929</v>
      </c>
      <c r="B119" s="33" t="s">
        <v>13</v>
      </c>
      <c r="C119" s="46">
        <v>1175</v>
      </c>
      <c r="D119" s="46">
        <v>68</v>
      </c>
      <c r="E119" s="46">
        <v>4499</v>
      </c>
      <c r="F119" s="34"/>
      <c r="G119" s="32">
        <v>1</v>
      </c>
      <c r="H119" s="32" t="s">
        <v>25</v>
      </c>
      <c r="I119" s="32">
        <v>72</v>
      </c>
      <c r="J119" s="32">
        <f t="shared" ref="J119:J125" si="0">SUM(G119*400+I119)</f>
        <v>472</v>
      </c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42" t="s">
        <v>640</v>
      </c>
    </row>
    <row r="120" spans="1:25" s="44" customFormat="1" ht="21.75" x14ac:dyDescent="0.5">
      <c r="A120" s="253">
        <v>930</v>
      </c>
      <c r="B120" s="33" t="s">
        <v>13</v>
      </c>
      <c r="C120" s="46">
        <v>10042</v>
      </c>
      <c r="D120" s="46">
        <v>290</v>
      </c>
      <c r="E120" s="46">
        <v>8364</v>
      </c>
      <c r="F120" s="34"/>
      <c r="G120" s="32">
        <v>1</v>
      </c>
      <c r="H120" s="32" t="s">
        <v>25</v>
      </c>
      <c r="I120" s="32">
        <v>72</v>
      </c>
      <c r="J120" s="32">
        <f t="shared" si="0"/>
        <v>472</v>
      </c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42" t="s">
        <v>640</v>
      </c>
    </row>
    <row r="121" spans="1:25" s="44" customFormat="1" ht="21.75" x14ac:dyDescent="0.5">
      <c r="A121" s="253">
        <v>931</v>
      </c>
      <c r="B121" s="33" t="s">
        <v>13</v>
      </c>
      <c r="C121" s="46">
        <v>10043</v>
      </c>
      <c r="D121" s="46">
        <v>291</v>
      </c>
      <c r="E121" s="46">
        <v>8365</v>
      </c>
      <c r="F121" s="34"/>
      <c r="G121" s="32">
        <v>1</v>
      </c>
      <c r="H121" s="32" t="s">
        <v>25</v>
      </c>
      <c r="I121" s="32">
        <v>72</v>
      </c>
      <c r="J121" s="32">
        <f t="shared" si="0"/>
        <v>472</v>
      </c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42" t="s">
        <v>640</v>
      </c>
    </row>
    <row r="122" spans="1:25" s="44" customFormat="1" ht="21.75" x14ac:dyDescent="0.5">
      <c r="A122" s="253">
        <v>932</v>
      </c>
      <c r="B122" s="33" t="s">
        <v>13</v>
      </c>
      <c r="C122" s="46">
        <v>10044</v>
      </c>
      <c r="D122" s="46">
        <v>292</v>
      </c>
      <c r="E122" s="46">
        <v>8366</v>
      </c>
      <c r="F122" s="34"/>
      <c r="G122" s="32">
        <v>1</v>
      </c>
      <c r="H122" s="32" t="s">
        <v>25</v>
      </c>
      <c r="I122" s="32">
        <v>72</v>
      </c>
      <c r="J122" s="32">
        <f t="shared" si="0"/>
        <v>472</v>
      </c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42" t="s">
        <v>640</v>
      </c>
    </row>
    <row r="123" spans="1:25" s="44" customFormat="1" ht="21.75" x14ac:dyDescent="0.5">
      <c r="A123" s="253">
        <v>933</v>
      </c>
      <c r="B123" s="33" t="s">
        <v>13</v>
      </c>
      <c r="C123" s="46">
        <v>10045</v>
      </c>
      <c r="D123" s="46">
        <v>293</v>
      </c>
      <c r="E123" s="46">
        <v>8367</v>
      </c>
      <c r="F123" s="34"/>
      <c r="G123" s="32">
        <v>1</v>
      </c>
      <c r="H123" s="32" t="s">
        <v>25</v>
      </c>
      <c r="I123" s="32">
        <v>72</v>
      </c>
      <c r="J123" s="32">
        <f t="shared" si="0"/>
        <v>472</v>
      </c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42" t="s">
        <v>640</v>
      </c>
    </row>
    <row r="124" spans="1:25" s="44" customFormat="1" ht="21.75" x14ac:dyDescent="0.5">
      <c r="A124" s="253">
        <v>934</v>
      </c>
      <c r="B124" s="33" t="s">
        <v>13</v>
      </c>
      <c r="C124" s="46">
        <v>10046</v>
      </c>
      <c r="D124" s="46">
        <v>294</v>
      </c>
      <c r="E124" s="46">
        <v>8368</v>
      </c>
      <c r="F124" s="34"/>
      <c r="G124" s="32">
        <v>1</v>
      </c>
      <c r="H124" s="32" t="s">
        <v>25</v>
      </c>
      <c r="I124" s="32">
        <v>72</v>
      </c>
      <c r="J124" s="32">
        <f t="shared" si="0"/>
        <v>472</v>
      </c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42" t="s">
        <v>640</v>
      </c>
    </row>
    <row r="125" spans="1:25" s="44" customFormat="1" ht="21.75" x14ac:dyDescent="0.5">
      <c r="A125" s="253">
        <v>935</v>
      </c>
      <c r="B125" s="33" t="s">
        <v>13</v>
      </c>
      <c r="C125" s="46">
        <v>58403</v>
      </c>
      <c r="D125" s="46">
        <v>6</v>
      </c>
      <c r="E125" s="46">
        <v>771</v>
      </c>
      <c r="F125" s="34"/>
      <c r="G125" s="32">
        <v>1</v>
      </c>
      <c r="H125" s="32" t="s">
        <v>25</v>
      </c>
      <c r="I125" s="32">
        <v>92</v>
      </c>
      <c r="J125" s="32">
        <f t="shared" si="0"/>
        <v>492</v>
      </c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42" t="s">
        <v>541</v>
      </c>
    </row>
    <row r="126" spans="1:25" s="44" customFormat="1" ht="21.75" x14ac:dyDescent="0.5">
      <c r="A126" s="253">
        <v>936</v>
      </c>
      <c r="B126" s="33" t="s">
        <v>13</v>
      </c>
      <c r="C126" s="46">
        <v>11469</v>
      </c>
      <c r="D126" s="46">
        <v>117</v>
      </c>
      <c r="E126" s="46">
        <v>8942</v>
      </c>
      <c r="F126" s="34">
        <v>4</v>
      </c>
      <c r="G126" s="32">
        <v>3</v>
      </c>
      <c r="H126" s="32">
        <v>1</v>
      </c>
      <c r="I126" s="32">
        <v>72</v>
      </c>
      <c r="J126" s="32">
        <f>SUM(G126*400+H126*100+I126)</f>
        <v>1372</v>
      </c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42" t="s">
        <v>533</v>
      </c>
    </row>
    <row r="127" spans="1:25" s="44" customFormat="1" ht="21.75" x14ac:dyDescent="0.5">
      <c r="A127" s="253">
        <v>937</v>
      </c>
      <c r="B127" s="33" t="s">
        <v>13</v>
      </c>
      <c r="C127" s="46">
        <v>52499</v>
      </c>
      <c r="D127" s="46">
        <v>817</v>
      </c>
      <c r="E127" s="46">
        <v>890</v>
      </c>
      <c r="F127" s="34">
        <v>13</v>
      </c>
      <c r="G127" s="32">
        <v>1</v>
      </c>
      <c r="H127" s="32">
        <v>2</v>
      </c>
      <c r="I127" s="32">
        <v>41.1</v>
      </c>
      <c r="J127" s="32"/>
      <c r="K127" s="32"/>
      <c r="L127" s="32">
        <f>SUM(G127*400+H127*100+I127)</f>
        <v>641.1</v>
      </c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42" t="s">
        <v>150</v>
      </c>
    </row>
    <row r="128" spans="1:25" s="44" customFormat="1" ht="21.75" x14ac:dyDescent="0.5">
      <c r="A128" s="253">
        <v>938</v>
      </c>
      <c r="B128" s="33" t="s">
        <v>13</v>
      </c>
      <c r="C128" s="46">
        <v>56548</v>
      </c>
      <c r="D128" s="46">
        <v>819</v>
      </c>
      <c r="E128" s="46">
        <v>3860</v>
      </c>
      <c r="F128" s="34"/>
      <c r="G128" s="32">
        <v>1</v>
      </c>
      <c r="H128" s="32">
        <v>1</v>
      </c>
      <c r="I128" s="32">
        <v>38</v>
      </c>
      <c r="J128" s="32">
        <f>SUM(G128*400+H128*100+I128)</f>
        <v>538</v>
      </c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42" t="s">
        <v>533</v>
      </c>
    </row>
    <row r="129" spans="1:25" s="44" customFormat="1" ht="21.75" x14ac:dyDescent="0.5">
      <c r="A129" s="253">
        <v>939</v>
      </c>
      <c r="B129" s="33" t="s">
        <v>13</v>
      </c>
      <c r="C129" s="46">
        <v>1082</v>
      </c>
      <c r="D129" s="46">
        <v>32</v>
      </c>
      <c r="E129" s="46">
        <v>4368</v>
      </c>
      <c r="F129" s="34"/>
      <c r="G129" s="32">
        <v>2</v>
      </c>
      <c r="H129" s="32">
        <v>2</v>
      </c>
      <c r="I129" s="32">
        <v>10</v>
      </c>
      <c r="J129" s="32">
        <f>SUM(G129*400+H129*100+I129)</f>
        <v>1010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42" t="s">
        <v>532</v>
      </c>
    </row>
    <row r="130" spans="1:25" s="44" customFormat="1" ht="21.75" x14ac:dyDescent="0.5">
      <c r="A130" s="253">
        <v>940</v>
      </c>
      <c r="B130" s="33" t="s">
        <v>13</v>
      </c>
      <c r="C130" s="46">
        <v>1084</v>
      </c>
      <c r="D130" s="46">
        <v>35</v>
      </c>
      <c r="E130" s="46">
        <v>4370</v>
      </c>
      <c r="F130" s="34">
        <v>4</v>
      </c>
      <c r="G130" s="32">
        <v>2</v>
      </c>
      <c r="H130" s="32">
        <v>2</v>
      </c>
      <c r="I130" s="32">
        <v>56</v>
      </c>
      <c r="J130" s="32">
        <f>SUM(G130*400+H130*100+I130)</f>
        <v>1056</v>
      </c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42" t="s">
        <v>565</v>
      </c>
    </row>
    <row r="131" spans="1:25" s="44" customFormat="1" ht="21.75" x14ac:dyDescent="0.5">
      <c r="A131" s="253">
        <v>941</v>
      </c>
      <c r="B131" s="33" t="s">
        <v>13</v>
      </c>
      <c r="C131" s="46">
        <v>1075</v>
      </c>
      <c r="D131" s="46">
        <v>36</v>
      </c>
      <c r="E131" s="46">
        <v>4343</v>
      </c>
      <c r="F131" s="34">
        <v>4</v>
      </c>
      <c r="G131" s="32">
        <v>2</v>
      </c>
      <c r="H131" s="32">
        <v>2</v>
      </c>
      <c r="I131" s="32">
        <v>87</v>
      </c>
      <c r="J131" s="32">
        <f>SUM(G131*400+H131*100+I131)</f>
        <v>1087</v>
      </c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42" t="s">
        <v>565</v>
      </c>
    </row>
    <row r="132" spans="1:25" s="44" customFormat="1" ht="21.75" x14ac:dyDescent="0.5">
      <c r="A132" s="253">
        <v>942</v>
      </c>
      <c r="B132" s="33" t="s">
        <v>13</v>
      </c>
      <c r="C132" s="46">
        <v>57580</v>
      </c>
      <c r="D132" s="46">
        <v>818</v>
      </c>
      <c r="E132" s="46">
        <v>891</v>
      </c>
      <c r="F132" s="34">
        <v>13</v>
      </c>
      <c r="G132" s="32">
        <v>1</v>
      </c>
      <c r="H132" s="32">
        <v>3</v>
      </c>
      <c r="I132" s="32">
        <v>55</v>
      </c>
      <c r="J132" s="32">
        <f>SUM(G132*400+H132*100+I132)</f>
        <v>755</v>
      </c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42" t="s">
        <v>704</v>
      </c>
    </row>
    <row r="133" spans="1:25" s="44" customFormat="1" ht="21.75" x14ac:dyDescent="0.5">
      <c r="A133" s="253">
        <v>943</v>
      </c>
      <c r="B133" s="33" t="s">
        <v>13</v>
      </c>
      <c r="C133" s="46">
        <v>52500</v>
      </c>
      <c r="D133" s="46">
        <v>822</v>
      </c>
      <c r="E133" s="46">
        <v>894</v>
      </c>
      <c r="F133" s="34">
        <v>4</v>
      </c>
      <c r="G133" s="32">
        <v>5</v>
      </c>
      <c r="H133" s="32">
        <v>1</v>
      </c>
      <c r="I133" s="32">
        <v>92</v>
      </c>
      <c r="J133" s="32"/>
      <c r="K133" s="32"/>
      <c r="L133" s="32"/>
      <c r="M133" s="32"/>
      <c r="N133" s="32">
        <f>SUM(G133*400+H133*100+I133)</f>
        <v>2192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42" t="s">
        <v>705</v>
      </c>
    </row>
    <row r="134" spans="1:25" s="44" customFormat="1" ht="21.75" x14ac:dyDescent="0.5">
      <c r="A134" s="253">
        <v>944</v>
      </c>
      <c r="B134" s="33" t="s">
        <v>13</v>
      </c>
      <c r="C134" s="46">
        <v>58464</v>
      </c>
      <c r="D134" s="46">
        <v>820</v>
      </c>
      <c r="E134" s="46">
        <v>892</v>
      </c>
      <c r="F134" s="34">
        <v>4</v>
      </c>
      <c r="G134" s="32">
        <v>2</v>
      </c>
      <c r="H134" s="32">
        <v>3</v>
      </c>
      <c r="I134" s="32">
        <v>75.7</v>
      </c>
      <c r="J134" s="32"/>
      <c r="K134" s="32"/>
      <c r="L134" s="32"/>
      <c r="M134" s="32"/>
      <c r="N134" s="32">
        <f>SUM(G134*400+H134*100+I134)</f>
        <v>1175.7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42" t="s">
        <v>706</v>
      </c>
    </row>
    <row r="135" spans="1:25" s="44" customFormat="1" ht="21.75" x14ac:dyDescent="0.5">
      <c r="A135" s="253">
        <v>945</v>
      </c>
      <c r="B135" s="33" t="s">
        <v>13</v>
      </c>
      <c r="C135" s="46">
        <v>10951</v>
      </c>
      <c r="D135" s="46">
        <v>101</v>
      </c>
      <c r="E135" s="46">
        <v>8766</v>
      </c>
      <c r="F135" s="34">
        <v>1</v>
      </c>
      <c r="G135" s="32">
        <v>2</v>
      </c>
      <c r="H135" s="32" t="s">
        <v>25</v>
      </c>
      <c r="I135" s="32" t="s">
        <v>25</v>
      </c>
      <c r="J135" s="32">
        <f>SUM(G135*400)</f>
        <v>800</v>
      </c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42" t="s">
        <v>541</v>
      </c>
    </row>
    <row r="136" spans="1:25" s="44" customFormat="1" ht="21.75" x14ac:dyDescent="0.5">
      <c r="A136" s="253">
        <v>946</v>
      </c>
      <c r="B136" s="33" t="s">
        <v>13</v>
      </c>
      <c r="C136" s="46">
        <v>85465</v>
      </c>
      <c r="D136" s="46">
        <v>821</v>
      </c>
      <c r="E136" s="46">
        <v>893</v>
      </c>
      <c r="F136" s="34">
        <v>4</v>
      </c>
      <c r="G136" s="32">
        <v>1</v>
      </c>
      <c r="H136" s="32">
        <v>3</v>
      </c>
      <c r="I136" s="32">
        <v>19</v>
      </c>
      <c r="J136" s="32">
        <f>SUM(G136*400+H136*100+I136)</f>
        <v>719</v>
      </c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42" t="s">
        <v>333</v>
      </c>
    </row>
    <row r="137" spans="1:25" s="44" customFormat="1" ht="21.75" x14ac:dyDescent="0.5">
      <c r="A137" s="253">
        <v>947</v>
      </c>
      <c r="B137" s="33" t="s">
        <v>13</v>
      </c>
      <c r="C137" s="34">
        <v>10956</v>
      </c>
      <c r="D137" s="34">
        <v>103</v>
      </c>
      <c r="E137" s="34">
        <v>8794</v>
      </c>
      <c r="F137" s="34"/>
      <c r="G137" s="32">
        <v>1</v>
      </c>
      <c r="H137" s="32">
        <v>3</v>
      </c>
      <c r="I137" s="32">
        <v>19</v>
      </c>
      <c r="J137" s="32">
        <f>SUM(G137*400+H137*100+I137)</f>
        <v>719</v>
      </c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42" t="s">
        <v>541</v>
      </c>
    </row>
    <row r="138" spans="1:25" s="44" customFormat="1" ht="21.75" x14ac:dyDescent="0.5">
      <c r="A138" s="253">
        <v>948</v>
      </c>
      <c r="B138" s="33" t="s">
        <v>13</v>
      </c>
      <c r="C138" s="46">
        <v>10957</v>
      </c>
      <c r="D138" s="46">
        <v>104</v>
      </c>
      <c r="E138" s="46">
        <v>8795</v>
      </c>
      <c r="F138" s="34"/>
      <c r="G138" s="32">
        <v>1</v>
      </c>
      <c r="H138" s="32">
        <v>3</v>
      </c>
      <c r="I138" s="32">
        <v>19</v>
      </c>
      <c r="J138" s="32">
        <f>SUM(G138*400+H138*100+I138)</f>
        <v>719</v>
      </c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42" t="s">
        <v>541</v>
      </c>
    </row>
    <row r="139" spans="1:25" s="44" customFormat="1" x14ac:dyDescent="0.65">
      <c r="A139" s="304" t="s">
        <v>1975</v>
      </c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</row>
    <row r="140" spans="1:25" s="44" customFormat="1" x14ac:dyDescent="0.5">
      <c r="A140" s="313" t="s">
        <v>1102</v>
      </c>
      <c r="B140" s="313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163"/>
    </row>
    <row r="141" spans="1:25" s="44" customFormat="1" x14ac:dyDescent="0.5">
      <c r="A141" s="276" t="s">
        <v>1069</v>
      </c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163"/>
    </row>
    <row r="142" spans="1:25" s="44" customFormat="1" x14ac:dyDescent="0.65">
      <c r="A142" s="314" t="s">
        <v>1070</v>
      </c>
      <c r="B142" s="314"/>
      <c r="C142" s="314"/>
      <c r="D142" s="314"/>
      <c r="E142" s="314"/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164"/>
    </row>
    <row r="143" spans="1:25" s="44" customFormat="1" x14ac:dyDescent="0.65">
      <c r="A143" s="271" t="s">
        <v>1089</v>
      </c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3"/>
      <c r="O143" s="271" t="s">
        <v>1101</v>
      </c>
      <c r="P143" s="272"/>
      <c r="Q143" s="272"/>
      <c r="R143" s="272"/>
      <c r="S143" s="272"/>
      <c r="T143" s="272"/>
      <c r="U143" s="272"/>
      <c r="V143" s="272"/>
      <c r="W143" s="272"/>
      <c r="X143" s="273"/>
      <c r="Y143" s="196"/>
    </row>
    <row r="144" spans="1:25" s="44" customFormat="1" x14ac:dyDescent="0.65">
      <c r="A144" s="306" t="s">
        <v>1071</v>
      </c>
      <c r="B144" s="211"/>
      <c r="C144" s="199"/>
      <c r="D144" s="277" t="s">
        <v>0</v>
      </c>
      <c r="E144" s="289" t="s">
        <v>1</v>
      </c>
      <c r="F144" s="197"/>
      <c r="G144" s="291" t="s">
        <v>18</v>
      </c>
      <c r="H144" s="292"/>
      <c r="I144" s="293"/>
      <c r="J144" s="265" t="s">
        <v>1088</v>
      </c>
      <c r="K144" s="266"/>
      <c r="L144" s="266"/>
      <c r="M144" s="266"/>
      <c r="N144" s="267"/>
      <c r="O144" s="268" t="s">
        <v>1071</v>
      </c>
      <c r="P144" s="211"/>
      <c r="Q144" s="211"/>
      <c r="R144" s="211"/>
      <c r="S144" s="308" t="s">
        <v>1088</v>
      </c>
      <c r="T144" s="309"/>
      <c r="U144" s="309"/>
      <c r="V144" s="309"/>
      <c r="W144" s="310"/>
      <c r="X144" s="261" t="s">
        <v>1100</v>
      </c>
      <c r="Y144" s="196"/>
    </row>
    <row r="145" spans="1:25" s="44" customFormat="1" x14ac:dyDescent="0.65">
      <c r="A145" s="307"/>
      <c r="B145" s="212" t="s">
        <v>1072</v>
      </c>
      <c r="C145" s="200" t="s">
        <v>1073</v>
      </c>
      <c r="D145" s="278"/>
      <c r="E145" s="290"/>
      <c r="F145" s="210" t="s">
        <v>1075</v>
      </c>
      <c r="G145" s="277" t="s">
        <v>19</v>
      </c>
      <c r="H145" s="277" t="s">
        <v>20</v>
      </c>
      <c r="I145" s="277" t="s">
        <v>21</v>
      </c>
      <c r="J145" s="201"/>
      <c r="K145" s="261" t="s">
        <v>1079</v>
      </c>
      <c r="L145" s="261" t="s">
        <v>1080</v>
      </c>
      <c r="M145" s="203"/>
      <c r="N145" s="205" t="s">
        <v>1086</v>
      </c>
      <c r="O145" s="269"/>
      <c r="P145" s="212"/>
      <c r="Q145" s="212" t="s">
        <v>1072</v>
      </c>
      <c r="R145" s="212" t="s">
        <v>1094</v>
      </c>
      <c r="S145" s="205"/>
      <c r="T145" s="281" t="s">
        <v>1079</v>
      </c>
      <c r="U145" s="261" t="s">
        <v>1080</v>
      </c>
      <c r="V145" s="203"/>
      <c r="W145" s="205" t="s">
        <v>1097</v>
      </c>
      <c r="X145" s="262"/>
      <c r="Y145" s="196"/>
    </row>
    <row r="146" spans="1:25" s="44" customFormat="1" x14ac:dyDescent="0.65">
      <c r="A146" s="307"/>
      <c r="B146" s="212" t="s">
        <v>22</v>
      </c>
      <c r="C146" s="200" t="s">
        <v>1074</v>
      </c>
      <c r="D146" s="278"/>
      <c r="E146" s="290"/>
      <c r="F146" s="106" t="s">
        <v>1076</v>
      </c>
      <c r="G146" s="278"/>
      <c r="H146" s="278"/>
      <c r="I146" s="278"/>
      <c r="J146" s="204" t="s">
        <v>1078</v>
      </c>
      <c r="K146" s="262"/>
      <c r="L146" s="262"/>
      <c r="M146" s="203" t="s">
        <v>1081</v>
      </c>
      <c r="N146" s="206" t="s">
        <v>1085</v>
      </c>
      <c r="O146" s="269"/>
      <c r="P146" s="212" t="s">
        <v>1090</v>
      </c>
      <c r="Q146" s="212" t="s">
        <v>1091</v>
      </c>
      <c r="R146" s="212" t="s">
        <v>1095</v>
      </c>
      <c r="S146" s="206" t="s">
        <v>1078</v>
      </c>
      <c r="T146" s="284"/>
      <c r="U146" s="262"/>
      <c r="V146" s="203" t="s">
        <v>1081</v>
      </c>
      <c r="W146" s="206" t="s">
        <v>1098</v>
      </c>
      <c r="X146" s="262"/>
      <c r="Y146" s="196"/>
    </row>
    <row r="147" spans="1:25" s="44" customFormat="1" x14ac:dyDescent="0.65">
      <c r="A147" s="307"/>
      <c r="B147" s="212"/>
      <c r="C147" s="200" t="s">
        <v>861</v>
      </c>
      <c r="D147" s="278"/>
      <c r="E147" s="290"/>
      <c r="F147" s="210" t="s">
        <v>1077</v>
      </c>
      <c r="G147" s="278"/>
      <c r="H147" s="278"/>
      <c r="I147" s="278"/>
      <c r="J147" s="204" t="s">
        <v>1082</v>
      </c>
      <c r="K147" s="262"/>
      <c r="L147" s="262"/>
      <c r="M147" s="203" t="s">
        <v>1084</v>
      </c>
      <c r="N147" s="206" t="s">
        <v>1087</v>
      </c>
      <c r="O147" s="269"/>
      <c r="P147" s="212"/>
      <c r="Q147" s="212" t="s">
        <v>1092</v>
      </c>
      <c r="R147" s="212" t="s">
        <v>1096</v>
      </c>
      <c r="S147" s="206" t="s">
        <v>1082</v>
      </c>
      <c r="T147" s="284"/>
      <c r="U147" s="262"/>
      <c r="V147" s="203" t="s">
        <v>1084</v>
      </c>
      <c r="W147" s="206" t="s">
        <v>1091</v>
      </c>
      <c r="X147" s="262"/>
      <c r="Y147" s="196"/>
    </row>
    <row r="148" spans="1:25" s="44" customFormat="1" ht="31.5" customHeight="1" x14ac:dyDescent="0.65">
      <c r="A148" s="28"/>
      <c r="B148" s="213"/>
      <c r="C148" s="22"/>
      <c r="D148" s="209"/>
      <c r="E148" s="22"/>
      <c r="F148" s="214"/>
      <c r="G148" s="295"/>
      <c r="H148" s="295"/>
      <c r="I148" s="295"/>
      <c r="J148" s="208" t="s">
        <v>1083</v>
      </c>
      <c r="K148" s="263"/>
      <c r="L148" s="263"/>
      <c r="M148" s="30" t="s">
        <v>1085</v>
      </c>
      <c r="N148" s="207" t="s">
        <v>1072</v>
      </c>
      <c r="O148" s="270"/>
      <c r="P148" s="213"/>
      <c r="Q148" s="213" t="s">
        <v>1093</v>
      </c>
      <c r="R148" s="213"/>
      <c r="S148" s="207" t="s">
        <v>1083</v>
      </c>
      <c r="T148" s="296"/>
      <c r="U148" s="263"/>
      <c r="V148" s="30" t="s">
        <v>1085</v>
      </c>
      <c r="W148" s="207" t="s">
        <v>1099</v>
      </c>
      <c r="X148" s="263"/>
      <c r="Y148" s="196"/>
    </row>
    <row r="149" spans="1:25" s="44" customFormat="1" ht="21.75" x14ac:dyDescent="0.5">
      <c r="A149" s="253">
        <v>949</v>
      </c>
      <c r="B149" s="33" t="s">
        <v>13</v>
      </c>
      <c r="C149" s="46">
        <v>1076</v>
      </c>
      <c r="D149" s="46">
        <v>39</v>
      </c>
      <c r="E149" s="46">
        <v>4344</v>
      </c>
      <c r="F149" s="34">
        <v>4</v>
      </c>
      <c r="G149" s="32">
        <v>2</v>
      </c>
      <c r="H149" s="32" t="s">
        <v>25</v>
      </c>
      <c r="I149" s="32">
        <v>73.8</v>
      </c>
      <c r="J149" s="32"/>
      <c r="K149" s="32">
        <f>SUM(G149*400+I149)</f>
        <v>873.8</v>
      </c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42" t="s">
        <v>32</v>
      </c>
    </row>
    <row r="150" spans="1:25" s="44" customFormat="1" ht="21.75" x14ac:dyDescent="0.5">
      <c r="A150" s="253">
        <v>950</v>
      </c>
      <c r="B150" s="33" t="s">
        <v>13</v>
      </c>
      <c r="C150" s="46">
        <v>10961</v>
      </c>
      <c r="D150" s="46">
        <v>314</v>
      </c>
      <c r="E150" s="46">
        <v>8798</v>
      </c>
      <c r="F150" s="34"/>
      <c r="G150" s="32">
        <v>2</v>
      </c>
      <c r="H150" s="32" t="s">
        <v>25</v>
      </c>
      <c r="I150" s="32" t="s">
        <v>25</v>
      </c>
      <c r="J150" s="32">
        <f>SUM(G150*400)</f>
        <v>800</v>
      </c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42" t="s">
        <v>533</v>
      </c>
    </row>
    <row r="151" spans="1:25" s="44" customFormat="1" ht="21.75" x14ac:dyDescent="0.5">
      <c r="A151" s="253">
        <v>951</v>
      </c>
      <c r="B151" s="33" t="s">
        <v>13</v>
      </c>
      <c r="C151" s="46">
        <v>11066</v>
      </c>
      <c r="D151" s="46">
        <v>316</v>
      </c>
      <c r="E151" s="46">
        <v>8835</v>
      </c>
      <c r="F151" s="34"/>
      <c r="G151" s="32">
        <v>2</v>
      </c>
      <c r="H151" s="32" t="s">
        <v>25</v>
      </c>
      <c r="I151" s="32" t="s">
        <v>25</v>
      </c>
      <c r="J151" s="32">
        <f>SUM(G151*400)</f>
        <v>800</v>
      </c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42" t="s">
        <v>533</v>
      </c>
    </row>
    <row r="152" spans="1:25" s="44" customFormat="1" ht="21.75" x14ac:dyDescent="0.5">
      <c r="A152" s="253">
        <v>952</v>
      </c>
      <c r="B152" s="33" t="s">
        <v>13</v>
      </c>
      <c r="C152" s="46">
        <v>52503</v>
      </c>
      <c r="D152" s="46">
        <v>826</v>
      </c>
      <c r="E152" s="46">
        <v>897</v>
      </c>
      <c r="F152" s="34">
        <v>4</v>
      </c>
      <c r="G152" s="32">
        <v>1</v>
      </c>
      <c r="H152" s="32" t="s">
        <v>25</v>
      </c>
      <c r="I152" s="32">
        <v>20</v>
      </c>
      <c r="J152" s="32">
        <f>SUM(G152*400+I152)</f>
        <v>420</v>
      </c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42" t="s">
        <v>533</v>
      </c>
    </row>
    <row r="153" spans="1:25" s="44" customFormat="1" ht="21.75" x14ac:dyDescent="0.5">
      <c r="A153" s="253">
        <v>953</v>
      </c>
      <c r="B153" s="33" t="s">
        <v>13</v>
      </c>
      <c r="C153" s="46">
        <v>52502</v>
      </c>
      <c r="D153" s="46">
        <v>825</v>
      </c>
      <c r="E153" s="46">
        <v>3396</v>
      </c>
      <c r="F153" s="34">
        <v>4</v>
      </c>
      <c r="G153" s="32" t="s">
        <v>25</v>
      </c>
      <c r="H153" s="32">
        <v>1</v>
      </c>
      <c r="I153" s="32">
        <v>89</v>
      </c>
      <c r="J153" s="32">
        <f>SUM(H153*100+I153)</f>
        <v>189</v>
      </c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42" t="s">
        <v>533</v>
      </c>
    </row>
    <row r="154" spans="1:25" s="44" customFormat="1" ht="21.75" x14ac:dyDescent="0.5">
      <c r="A154" s="253">
        <v>954</v>
      </c>
      <c r="B154" s="33" t="s">
        <v>13</v>
      </c>
      <c r="C154" s="46">
        <v>52501</v>
      </c>
      <c r="D154" s="46">
        <v>824</v>
      </c>
      <c r="E154" s="46">
        <v>896</v>
      </c>
      <c r="F154" s="34"/>
      <c r="G154" s="32">
        <v>1</v>
      </c>
      <c r="H154" s="32">
        <v>1</v>
      </c>
      <c r="I154" s="32">
        <v>87</v>
      </c>
      <c r="J154" s="32">
        <f>SUM(G154*400+H154*100+I154)</f>
        <v>587</v>
      </c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42" t="s">
        <v>533</v>
      </c>
    </row>
    <row r="155" spans="1:25" s="44" customFormat="1" ht="21.75" x14ac:dyDescent="0.5">
      <c r="A155" s="253">
        <v>955</v>
      </c>
      <c r="B155" s="33" t="s">
        <v>13</v>
      </c>
      <c r="C155" s="46">
        <v>53228</v>
      </c>
      <c r="D155" s="46">
        <v>823</v>
      </c>
      <c r="E155" s="46">
        <v>895</v>
      </c>
      <c r="F155" s="34">
        <v>4</v>
      </c>
      <c r="G155" s="32" t="s">
        <v>25</v>
      </c>
      <c r="H155" s="32">
        <v>2</v>
      </c>
      <c r="I155" s="32">
        <v>60</v>
      </c>
      <c r="J155" s="32">
        <f>SUM(H155*100+I155)</f>
        <v>260</v>
      </c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42" t="s">
        <v>533</v>
      </c>
    </row>
    <row r="156" spans="1:25" s="44" customFormat="1" ht="21.75" x14ac:dyDescent="0.5">
      <c r="A156" s="253">
        <v>956</v>
      </c>
      <c r="B156" s="33" t="s">
        <v>13</v>
      </c>
      <c r="C156" s="46">
        <v>32073</v>
      </c>
      <c r="D156" s="46">
        <v>296</v>
      </c>
      <c r="E156" s="46">
        <v>313</v>
      </c>
      <c r="F156" s="34">
        <v>4</v>
      </c>
      <c r="G156" s="32" t="s">
        <v>25</v>
      </c>
      <c r="H156" s="32">
        <v>3</v>
      </c>
      <c r="I156" s="32">
        <v>39</v>
      </c>
      <c r="J156" s="32">
        <f>SUM(H156*100+I156)</f>
        <v>339</v>
      </c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42" t="s">
        <v>533</v>
      </c>
    </row>
    <row r="157" spans="1:25" s="44" customFormat="1" ht="21.75" x14ac:dyDescent="0.5">
      <c r="A157" s="253">
        <v>957</v>
      </c>
      <c r="B157" s="33" t="s">
        <v>13</v>
      </c>
      <c r="C157" s="46">
        <v>905</v>
      </c>
      <c r="D157" s="46">
        <v>1237</v>
      </c>
      <c r="E157" s="46">
        <v>4261</v>
      </c>
      <c r="F157" s="34">
        <v>4</v>
      </c>
      <c r="G157" s="32">
        <v>2</v>
      </c>
      <c r="H157" s="32" t="s">
        <v>25</v>
      </c>
      <c r="I157" s="32">
        <v>24.8</v>
      </c>
      <c r="J157" s="32">
        <f>SUM(G157*400+I157)</f>
        <v>824.8</v>
      </c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42" t="s">
        <v>533</v>
      </c>
    </row>
    <row r="158" spans="1:25" s="44" customFormat="1" ht="21.75" x14ac:dyDescent="0.5">
      <c r="A158" s="253">
        <v>958</v>
      </c>
      <c r="B158" s="33" t="s">
        <v>13</v>
      </c>
      <c r="C158" s="46">
        <v>5620</v>
      </c>
      <c r="D158" s="46">
        <v>1235</v>
      </c>
      <c r="E158" s="46">
        <v>5837</v>
      </c>
      <c r="F158" s="34">
        <v>4</v>
      </c>
      <c r="G158" s="32" t="s">
        <v>25</v>
      </c>
      <c r="H158" s="32" t="s">
        <v>25</v>
      </c>
      <c r="I158" s="32">
        <v>54</v>
      </c>
      <c r="J158" s="32"/>
      <c r="K158" s="32"/>
      <c r="L158" s="32">
        <f>SUM(I158)</f>
        <v>54</v>
      </c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42" t="s">
        <v>539</v>
      </c>
    </row>
    <row r="159" spans="1:25" s="44" customFormat="1" ht="21.75" x14ac:dyDescent="0.5">
      <c r="A159" s="253">
        <v>959</v>
      </c>
      <c r="B159" s="33" t="s">
        <v>13</v>
      </c>
      <c r="C159" s="46">
        <v>65477</v>
      </c>
      <c r="D159" s="46">
        <v>883</v>
      </c>
      <c r="E159" s="46">
        <v>3649</v>
      </c>
      <c r="F159" s="34"/>
      <c r="G159" s="32">
        <v>2</v>
      </c>
      <c r="H159" s="32">
        <v>1</v>
      </c>
      <c r="I159" s="32">
        <v>65</v>
      </c>
      <c r="J159" s="32">
        <f>SUM(G159*400+H159*100+I159)</f>
        <v>965</v>
      </c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42" t="s">
        <v>533</v>
      </c>
    </row>
    <row r="160" spans="1:25" s="44" customFormat="1" ht="21.75" x14ac:dyDescent="0.5">
      <c r="A160" s="253">
        <v>960</v>
      </c>
      <c r="B160" s="33" t="s">
        <v>13</v>
      </c>
      <c r="C160" s="46">
        <v>5489</v>
      </c>
      <c r="D160" s="46">
        <v>156</v>
      </c>
      <c r="E160" s="46">
        <v>5809</v>
      </c>
      <c r="F160" s="34"/>
      <c r="G160" s="32" t="s">
        <v>25</v>
      </c>
      <c r="H160" s="32">
        <v>1</v>
      </c>
      <c r="I160" s="32">
        <v>22</v>
      </c>
      <c r="J160" s="32"/>
      <c r="K160" s="32"/>
      <c r="L160" s="32">
        <f>SUM(H160*100+I160)</f>
        <v>122</v>
      </c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42" t="s">
        <v>595</v>
      </c>
    </row>
    <row r="161" spans="1:25" s="44" customFormat="1" ht="21.75" x14ac:dyDescent="0.5">
      <c r="A161" s="253">
        <v>961</v>
      </c>
      <c r="B161" s="33" t="s">
        <v>13</v>
      </c>
      <c r="C161" s="46">
        <v>65444</v>
      </c>
      <c r="D161" s="46">
        <v>7</v>
      </c>
      <c r="E161" s="46">
        <v>3616</v>
      </c>
      <c r="F161" s="34"/>
      <c r="G161" s="32">
        <v>3</v>
      </c>
      <c r="H161" s="32">
        <v>2</v>
      </c>
      <c r="I161" s="32">
        <v>63</v>
      </c>
      <c r="J161" s="32">
        <f>SUM(G161*400+H161*100+I161)</f>
        <v>1463</v>
      </c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42" t="s">
        <v>541</v>
      </c>
    </row>
    <row r="162" spans="1:25" s="44" customFormat="1" ht="21.75" x14ac:dyDescent="0.5">
      <c r="A162" s="253">
        <v>962</v>
      </c>
      <c r="B162" s="33" t="s">
        <v>13</v>
      </c>
      <c r="C162" s="46">
        <v>62145</v>
      </c>
      <c r="D162" s="46">
        <v>8</v>
      </c>
      <c r="E162" s="46">
        <v>3617</v>
      </c>
      <c r="F162" s="34"/>
      <c r="G162" s="32">
        <v>4</v>
      </c>
      <c r="H162" s="32" t="s">
        <v>25</v>
      </c>
      <c r="I162" s="32">
        <v>42</v>
      </c>
      <c r="J162" s="32">
        <f>SUM(G162*400+I162)</f>
        <v>1642</v>
      </c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42" t="s">
        <v>541</v>
      </c>
    </row>
    <row r="163" spans="1:25" s="44" customFormat="1" ht="21.75" x14ac:dyDescent="0.5">
      <c r="A163" s="253">
        <v>963</v>
      </c>
      <c r="B163" s="33" t="s">
        <v>13</v>
      </c>
      <c r="C163" s="32">
        <v>3497</v>
      </c>
      <c r="D163" s="32">
        <v>1291</v>
      </c>
      <c r="E163" s="32">
        <v>4850</v>
      </c>
      <c r="F163" s="32"/>
      <c r="G163" s="32" t="s">
        <v>25</v>
      </c>
      <c r="H163" s="32">
        <v>3</v>
      </c>
      <c r="I163" s="32" t="s">
        <v>25</v>
      </c>
      <c r="J163" s="32"/>
      <c r="K163" s="32">
        <f>SUM(H163*100)</f>
        <v>300</v>
      </c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42" t="s">
        <v>32</v>
      </c>
    </row>
    <row r="164" spans="1:25" s="44" customFormat="1" ht="21.75" x14ac:dyDescent="0.5">
      <c r="A164" s="253">
        <v>964</v>
      </c>
      <c r="B164" s="33" t="s">
        <v>13</v>
      </c>
      <c r="C164" s="46">
        <v>3498</v>
      </c>
      <c r="D164" s="46">
        <v>1292</v>
      </c>
      <c r="E164" s="46">
        <v>4851</v>
      </c>
      <c r="F164" s="34">
        <v>13</v>
      </c>
      <c r="G164" s="32" t="s">
        <v>25</v>
      </c>
      <c r="H164" s="32">
        <v>2</v>
      </c>
      <c r="I164" s="32">
        <v>9.4</v>
      </c>
      <c r="J164" s="32">
        <f>SUM(H164*100+I164)</f>
        <v>209.4</v>
      </c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42" t="s">
        <v>161</v>
      </c>
    </row>
    <row r="165" spans="1:25" s="44" customFormat="1" ht="21.75" x14ac:dyDescent="0.5">
      <c r="A165" s="253">
        <v>965</v>
      </c>
      <c r="B165" s="33" t="s">
        <v>13</v>
      </c>
      <c r="C165" s="46">
        <v>3499</v>
      </c>
      <c r="D165" s="46">
        <v>1293</v>
      </c>
      <c r="E165" s="46">
        <v>4852</v>
      </c>
      <c r="F165" s="34">
        <v>13</v>
      </c>
      <c r="G165" s="32" t="s">
        <v>25</v>
      </c>
      <c r="H165" s="32">
        <v>2</v>
      </c>
      <c r="I165" s="32">
        <v>9.6999999999999993</v>
      </c>
      <c r="J165" s="32"/>
      <c r="K165" s="32"/>
      <c r="L165" s="32"/>
      <c r="M165" s="32"/>
      <c r="N165" s="32">
        <f>SUM(H165*100+I165)</f>
        <v>209.7</v>
      </c>
      <c r="O165" s="32"/>
      <c r="P165" s="32"/>
      <c r="Q165" s="32"/>
      <c r="R165" s="32"/>
      <c r="S165" s="32"/>
      <c r="T165" s="32"/>
      <c r="U165" s="32"/>
      <c r="V165" s="32"/>
      <c r="W165" s="32"/>
      <c r="X165" s="42" t="s">
        <v>707</v>
      </c>
    </row>
    <row r="166" spans="1:25" s="44" customFormat="1" ht="21.75" x14ac:dyDescent="0.5">
      <c r="A166" s="253">
        <v>966</v>
      </c>
      <c r="B166" s="33" t="s">
        <v>13</v>
      </c>
      <c r="C166" s="46">
        <v>52504</v>
      </c>
      <c r="D166" s="46">
        <v>827</v>
      </c>
      <c r="E166" s="46">
        <v>898</v>
      </c>
      <c r="F166" s="34">
        <v>13</v>
      </c>
      <c r="G166" s="32" t="s">
        <v>25</v>
      </c>
      <c r="H166" s="32">
        <v>1</v>
      </c>
      <c r="I166" s="32">
        <v>98</v>
      </c>
      <c r="J166" s="32">
        <f>SUM(H166*100+I166)</f>
        <v>198</v>
      </c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42" t="s">
        <v>161</v>
      </c>
    </row>
    <row r="167" spans="1:25" s="44" customFormat="1" ht="21.75" x14ac:dyDescent="0.5">
      <c r="A167" s="253">
        <v>967</v>
      </c>
      <c r="B167" s="33" t="s">
        <v>13</v>
      </c>
      <c r="C167" s="46">
        <v>1124</v>
      </c>
      <c r="D167" s="46">
        <v>1244</v>
      </c>
      <c r="E167" s="46">
        <v>4467</v>
      </c>
      <c r="F167" s="34">
        <v>13</v>
      </c>
      <c r="G167" s="32" t="s">
        <v>25</v>
      </c>
      <c r="H167" s="32">
        <v>1</v>
      </c>
      <c r="I167" s="32">
        <v>87</v>
      </c>
      <c r="J167" s="32">
        <f>SUM(H167*100+I167)</f>
        <v>187</v>
      </c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42" t="s">
        <v>161</v>
      </c>
    </row>
    <row r="168" spans="1:25" s="44" customFormat="1" ht="21.75" x14ac:dyDescent="0.5">
      <c r="A168" s="253">
        <v>968</v>
      </c>
      <c r="B168" s="33" t="s">
        <v>13</v>
      </c>
      <c r="C168" s="46">
        <v>353</v>
      </c>
      <c r="D168" s="46">
        <v>1225</v>
      </c>
      <c r="E168" s="46">
        <v>4160</v>
      </c>
      <c r="F168" s="34">
        <v>13</v>
      </c>
      <c r="G168" s="32">
        <v>1</v>
      </c>
      <c r="H168" s="32" t="s">
        <v>25</v>
      </c>
      <c r="I168" s="32">
        <v>54.9</v>
      </c>
      <c r="J168" s="32">
        <f>SUM(G168*400+I168)</f>
        <v>454.9</v>
      </c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42" t="s">
        <v>161</v>
      </c>
    </row>
    <row r="169" spans="1:25" s="44" customFormat="1" ht="21.75" x14ac:dyDescent="0.5">
      <c r="A169" s="253">
        <v>969</v>
      </c>
      <c r="B169" s="33" t="s">
        <v>13</v>
      </c>
      <c r="C169" s="46">
        <v>3503</v>
      </c>
      <c r="D169" s="46">
        <v>1297</v>
      </c>
      <c r="E169" s="46">
        <v>4856</v>
      </c>
      <c r="F169" s="34">
        <v>13</v>
      </c>
      <c r="G169" s="32">
        <v>1</v>
      </c>
      <c r="H169" s="32" t="s">
        <v>25</v>
      </c>
      <c r="I169" s="32">
        <v>43.7</v>
      </c>
      <c r="J169" s="32">
        <f>SUM(G169*400+I169)</f>
        <v>443.7</v>
      </c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42" t="s">
        <v>161</v>
      </c>
    </row>
    <row r="170" spans="1:25" s="44" customFormat="1" ht="21.75" x14ac:dyDescent="0.5">
      <c r="A170" s="253">
        <v>970</v>
      </c>
      <c r="B170" s="33" t="s">
        <v>13</v>
      </c>
      <c r="C170" s="46">
        <v>3502</v>
      </c>
      <c r="D170" s="46">
        <v>1296</v>
      </c>
      <c r="E170" s="46">
        <v>4855</v>
      </c>
      <c r="F170" s="34">
        <v>13</v>
      </c>
      <c r="G170" s="32" t="s">
        <v>25</v>
      </c>
      <c r="H170" s="32">
        <v>3</v>
      </c>
      <c r="I170" s="32">
        <v>25.5</v>
      </c>
      <c r="J170" s="32">
        <f>SUM(H170*100+I170)</f>
        <v>325.5</v>
      </c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42" t="s">
        <v>161</v>
      </c>
    </row>
    <row r="171" spans="1:25" s="44" customFormat="1" ht="21.75" x14ac:dyDescent="0.5">
      <c r="A171" s="197">
        <v>971</v>
      </c>
      <c r="B171" s="221" t="s">
        <v>13</v>
      </c>
      <c r="C171" s="254">
        <v>3501</v>
      </c>
      <c r="D171" s="254">
        <v>1295</v>
      </c>
      <c r="E171" s="254">
        <v>4854</v>
      </c>
      <c r="F171" s="255">
        <v>13</v>
      </c>
      <c r="G171" s="223" t="s">
        <v>25</v>
      </c>
      <c r="H171" s="223">
        <v>3</v>
      </c>
      <c r="I171" s="223">
        <v>26.4</v>
      </c>
      <c r="J171" s="223">
        <f>SUM(H171*100+I171)</f>
        <v>326.39999999999998</v>
      </c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30" t="s">
        <v>161</v>
      </c>
    </row>
    <row r="172" spans="1:25" s="44" customFormat="1" ht="21.75" x14ac:dyDescent="0.5">
      <c r="A172" s="253">
        <v>972</v>
      </c>
      <c r="B172" s="71" t="s">
        <v>13</v>
      </c>
      <c r="C172" s="46">
        <v>3500</v>
      </c>
      <c r="D172" s="46">
        <v>1294</v>
      </c>
      <c r="E172" s="46">
        <v>4853</v>
      </c>
      <c r="F172" s="46">
        <v>13</v>
      </c>
      <c r="G172" s="45" t="s">
        <v>25</v>
      </c>
      <c r="H172" s="45">
        <v>3</v>
      </c>
      <c r="I172" s="45">
        <v>27.3</v>
      </c>
      <c r="J172" s="45">
        <f>SUM(H172*100+I172)</f>
        <v>327.3</v>
      </c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 t="s">
        <v>541</v>
      </c>
    </row>
    <row r="173" spans="1:25" s="44" customFormat="1" x14ac:dyDescent="0.65">
      <c r="A173" s="304" t="s">
        <v>1976</v>
      </c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</row>
    <row r="174" spans="1:25" s="44" customFormat="1" x14ac:dyDescent="0.5">
      <c r="A174" s="313" t="s">
        <v>1102</v>
      </c>
      <c r="B174" s="313"/>
      <c r="C174" s="313"/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163"/>
    </row>
    <row r="175" spans="1:25" s="44" customFormat="1" x14ac:dyDescent="0.5">
      <c r="A175" s="276" t="s">
        <v>1069</v>
      </c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163"/>
    </row>
    <row r="176" spans="1:25" s="44" customFormat="1" x14ac:dyDescent="0.65">
      <c r="A176" s="314" t="s">
        <v>1070</v>
      </c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/>
      <c r="Y176" s="164"/>
    </row>
    <row r="177" spans="1:25" s="44" customFormat="1" x14ac:dyDescent="0.65">
      <c r="A177" s="271" t="s">
        <v>1089</v>
      </c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3"/>
      <c r="O177" s="271" t="s">
        <v>1101</v>
      </c>
      <c r="P177" s="272"/>
      <c r="Q177" s="272"/>
      <c r="R177" s="272"/>
      <c r="S177" s="272"/>
      <c r="T177" s="272"/>
      <c r="U177" s="272"/>
      <c r="V177" s="272"/>
      <c r="W177" s="272"/>
      <c r="X177" s="273"/>
      <c r="Y177" s="196"/>
    </row>
    <row r="178" spans="1:25" s="44" customFormat="1" x14ac:dyDescent="0.65">
      <c r="A178" s="306" t="s">
        <v>1071</v>
      </c>
      <c r="B178" s="211"/>
      <c r="C178" s="199"/>
      <c r="D178" s="277" t="s">
        <v>0</v>
      </c>
      <c r="E178" s="289" t="s">
        <v>1</v>
      </c>
      <c r="F178" s="197"/>
      <c r="G178" s="291" t="s">
        <v>18</v>
      </c>
      <c r="H178" s="292"/>
      <c r="I178" s="293"/>
      <c r="J178" s="265" t="s">
        <v>1088</v>
      </c>
      <c r="K178" s="266"/>
      <c r="L178" s="266"/>
      <c r="M178" s="266"/>
      <c r="N178" s="267"/>
      <c r="O178" s="268" t="s">
        <v>1071</v>
      </c>
      <c r="P178" s="211"/>
      <c r="Q178" s="211"/>
      <c r="R178" s="211"/>
      <c r="S178" s="308" t="s">
        <v>1088</v>
      </c>
      <c r="T178" s="309"/>
      <c r="U178" s="309"/>
      <c r="V178" s="309"/>
      <c r="W178" s="310"/>
      <c r="X178" s="261" t="s">
        <v>1100</v>
      </c>
      <c r="Y178" s="196"/>
    </row>
    <row r="179" spans="1:25" s="44" customFormat="1" x14ac:dyDescent="0.65">
      <c r="A179" s="307"/>
      <c r="B179" s="212" t="s">
        <v>1072</v>
      </c>
      <c r="C179" s="200" t="s">
        <v>1073</v>
      </c>
      <c r="D179" s="278"/>
      <c r="E179" s="290"/>
      <c r="F179" s="210" t="s">
        <v>1075</v>
      </c>
      <c r="G179" s="277" t="s">
        <v>19</v>
      </c>
      <c r="H179" s="277" t="s">
        <v>20</v>
      </c>
      <c r="I179" s="277" t="s">
        <v>21</v>
      </c>
      <c r="J179" s="201"/>
      <c r="K179" s="261" t="s">
        <v>1079</v>
      </c>
      <c r="L179" s="261" t="s">
        <v>1080</v>
      </c>
      <c r="M179" s="203"/>
      <c r="N179" s="205" t="s">
        <v>1086</v>
      </c>
      <c r="O179" s="269"/>
      <c r="P179" s="212"/>
      <c r="Q179" s="212" t="s">
        <v>1072</v>
      </c>
      <c r="R179" s="212" t="s">
        <v>1094</v>
      </c>
      <c r="S179" s="205"/>
      <c r="T179" s="281" t="s">
        <v>1079</v>
      </c>
      <c r="U179" s="261" t="s">
        <v>1080</v>
      </c>
      <c r="V179" s="203"/>
      <c r="W179" s="205" t="s">
        <v>1097</v>
      </c>
      <c r="X179" s="262"/>
      <c r="Y179" s="196"/>
    </row>
    <row r="180" spans="1:25" s="44" customFormat="1" x14ac:dyDescent="0.65">
      <c r="A180" s="307"/>
      <c r="B180" s="212" t="s">
        <v>22</v>
      </c>
      <c r="C180" s="200" t="s">
        <v>1074</v>
      </c>
      <c r="D180" s="278"/>
      <c r="E180" s="290"/>
      <c r="F180" s="106" t="s">
        <v>1076</v>
      </c>
      <c r="G180" s="278"/>
      <c r="H180" s="278"/>
      <c r="I180" s="278"/>
      <c r="J180" s="204" t="s">
        <v>1078</v>
      </c>
      <c r="K180" s="262"/>
      <c r="L180" s="262"/>
      <c r="M180" s="203" t="s">
        <v>1081</v>
      </c>
      <c r="N180" s="206" t="s">
        <v>1085</v>
      </c>
      <c r="O180" s="269"/>
      <c r="P180" s="212" t="s">
        <v>1090</v>
      </c>
      <c r="Q180" s="212" t="s">
        <v>1091</v>
      </c>
      <c r="R180" s="212" t="s">
        <v>1095</v>
      </c>
      <c r="S180" s="206" t="s">
        <v>1078</v>
      </c>
      <c r="T180" s="284"/>
      <c r="U180" s="262"/>
      <c r="V180" s="203" t="s">
        <v>1081</v>
      </c>
      <c r="W180" s="206" t="s">
        <v>1098</v>
      </c>
      <c r="X180" s="262"/>
      <c r="Y180" s="196"/>
    </row>
    <row r="181" spans="1:25" s="44" customFormat="1" x14ac:dyDescent="0.65">
      <c r="A181" s="307"/>
      <c r="B181" s="212"/>
      <c r="C181" s="200" t="s">
        <v>861</v>
      </c>
      <c r="D181" s="278"/>
      <c r="E181" s="290"/>
      <c r="F181" s="210" t="s">
        <v>1077</v>
      </c>
      <c r="G181" s="278"/>
      <c r="H181" s="278"/>
      <c r="I181" s="278"/>
      <c r="J181" s="204" t="s">
        <v>1082</v>
      </c>
      <c r="K181" s="262"/>
      <c r="L181" s="262"/>
      <c r="M181" s="203" t="s">
        <v>1084</v>
      </c>
      <c r="N181" s="206" t="s">
        <v>1087</v>
      </c>
      <c r="O181" s="269"/>
      <c r="P181" s="212"/>
      <c r="Q181" s="212" t="s">
        <v>1092</v>
      </c>
      <c r="R181" s="212" t="s">
        <v>1096</v>
      </c>
      <c r="S181" s="206" t="s">
        <v>1082</v>
      </c>
      <c r="T181" s="284"/>
      <c r="U181" s="262"/>
      <c r="V181" s="203" t="s">
        <v>1084</v>
      </c>
      <c r="W181" s="206" t="s">
        <v>1091</v>
      </c>
      <c r="X181" s="262"/>
      <c r="Y181" s="196"/>
    </row>
    <row r="182" spans="1:25" s="44" customFormat="1" x14ac:dyDescent="0.65">
      <c r="A182" s="28"/>
      <c r="B182" s="213"/>
      <c r="C182" s="22"/>
      <c r="D182" s="209"/>
      <c r="E182" s="22"/>
      <c r="F182" s="214"/>
      <c r="G182" s="295"/>
      <c r="H182" s="295"/>
      <c r="I182" s="295"/>
      <c r="J182" s="208" t="s">
        <v>1083</v>
      </c>
      <c r="K182" s="263"/>
      <c r="L182" s="263"/>
      <c r="M182" s="30" t="s">
        <v>1085</v>
      </c>
      <c r="N182" s="207" t="s">
        <v>1072</v>
      </c>
      <c r="O182" s="270"/>
      <c r="P182" s="213"/>
      <c r="Q182" s="213" t="s">
        <v>1093</v>
      </c>
      <c r="R182" s="213"/>
      <c r="S182" s="207" t="s">
        <v>1083</v>
      </c>
      <c r="T182" s="296"/>
      <c r="U182" s="263"/>
      <c r="V182" s="30" t="s">
        <v>1085</v>
      </c>
      <c r="W182" s="207" t="s">
        <v>1099</v>
      </c>
      <c r="X182" s="263"/>
      <c r="Y182" s="196"/>
    </row>
    <row r="183" spans="1:25" s="44" customFormat="1" ht="21.75" x14ac:dyDescent="0.5">
      <c r="A183" s="253">
        <v>973</v>
      </c>
      <c r="B183" s="33" t="s">
        <v>13</v>
      </c>
      <c r="C183" s="46">
        <v>5103</v>
      </c>
      <c r="D183" s="46">
        <v>11</v>
      </c>
      <c r="E183" s="46">
        <v>5707</v>
      </c>
      <c r="F183" s="34">
        <v>4</v>
      </c>
      <c r="G183" s="32">
        <v>1</v>
      </c>
      <c r="H183" s="32" t="s">
        <v>25</v>
      </c>
      <c r="I183" s="32">
        <v>88</v>
      </c>
      <c r="J183" s="32"/>
      <c r="K183" s="32"/>
      <c r="L183" s="32"/>
      <c r="M183" s="32"/>
      <c r="N183" s="32">
        <f>SUM(G183*400+I183)</f>
        <v>488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42" t="s">
        <v>203</v>
      </c>
    </row>
    <row r="184" spans="1:25" s="44" customFormat="1" ht="21.75" x14ac:dyDescent="0.5">
      <c r="A184" s="253">
        <v>974</v>
      </c>
      <c r="B184" s="33" t="s">
        <v>13</v>
      </c>
      <c r="C184" s="46">
        <v>55970</v>
      </c>
      <c r="D184" s="46">
        <v>829</v>
      </c>
      <c r="E184" s="46">
        <v>3752</v>
      </c>
      <c r="F184" s="34"/>
      <c r="G184" s="32">
        <v>1</v>
      </c>
      <c r="H184" s="32">
        <v>1</v>
      </c>
      <c r="I184" s="32">
        <v>17</v>
      </c>
      <c r="J184" s="32">
        <f>SUM(G184*400+H184*100+I184)</f>
        <v>517</v>
      </c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42" t="s">
        <v>533</v>
      </c>
    </row>
    <row r="185" spans="1:25" s="44" customFormat="1" ht="21.75" x14ac:dyDescent="0.5">
      <c r="A185" s="253">
        <v>975</v>
      </c>
      <c r="B185" s="33" t="s">
        <v>13</v>
      </c>
      <c r="C185" s="46">
        <v>41910</v>
      </c>
      <c r="D185" s="46">
        <v>123</v>
      </c>
      <c r="E185" s="46">
        <v>145</v>
      </c>
      <c r="F185" s="34"/>
      <c r="G185" s="32">
        <v>1</v>
      </c>
      <c r="H185" s="32" t="s">
        <v>25</v>
      </c>
      <c r="I185" s="32">
        <v>61</v>
      </c>
      <c r="J185" s="32">
        <f>SUM(G185*400+I185)</f>
        <v>461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42" t="s">
        <v>533</v>
      </c>
    </row>
    <row r="186" spans="1:25" s="44" customFormat="1" ht="21.75" x14ac:dyDescent="0.5">
      <c r="A186" s="253">
        <v>976</v>
      </c>
      <c r="B186" s="33" t="s">
        <v>13</v>
      </c>
      <c r="C186" s="46">
        <v>41909</v>
      </c>
      <c r="D186" s="46">
        <v>124</v>
      </c>
      <c r="E186" s="46">
        <v>146</v>
      </c>
      <c r="F186" s="34"/>
      <c r="G186" s="32" t="s">
        <v>25</v>
      </c>
      <c r="H186" s="32">
        <v>2</v>
      </c>
      <c r="I186" s="32">
        <v>46</v>
      </c>
      <c r="J186" s="32"/>
      <c r="K186" s="32"/>
      <c r="L186" s="32"/>
      <c r="M186" s="32"/>
      <c r="N186" s="32">
        <f>SUM(H186*100+I186)</f>
        <v>246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42" t="s">
        <v>708</v>
      </c>
    </row>
    <row r="187" spans="1:25" s="44" customFormat="1" ht="21.75" x14ac:dyDescent="0.5">
      <c r="A187" s="253">
        <v>977</v>
      </c>
      <c r="B187" s="33" t="s">
        <v>13</v>
      </c>
      <c r="C187" s="46">
        <v>2210</v>
      </c>
      <c r="D187" s="46">
        <v>1285</v>
      </c>
      <c r="E187" s="46">
        <v>4812</v>
      </c>
      <c r="F187" s="34"/>
      <c r="G187" s="32">
        <v>1</v>
      </c>
      <c r="H187" s="32">
        <v>1</v>
      </c>
      <c r="I187" s="32">
        <v>93</v>
      </c>
      <c r="J187" s="32">
        <f>SUM(G187*400+H187*100+I187)</f>
        <v>593</v>
      </c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42" t="s">
        <v>533</v>
      </c>
    </row>
    <row r="188" spans="1:25" s="44" customFormat="1" ht="21.75" x14ac:dyDescent="0.5">
      <c r="A188" s="253">
        <v>978</v>
      </c>
      <c r="B188" s="33" t="s">
        <v>13</v>
      </c>
      <c r="C188" s="46">
        <v>41908</v>
      </c>
      <c r="D188" s="46">
        <v>125</v>
      </c>
      <c r="E188" s="46">
        <v>147</v>
      </c>
      <c r="F188" s="34">
        <v>4</v>
      </c>
      <c r="G188" s="32">
        <v>1</v>
      </c>
      <c r="H188" s="32">
        <v>1</v>
      </c>
      <c r="I188" s="32">
        <v>72</v>
      </c>
      <c r="J188" s="32"/>
      <c r="K188" s="32">
        <f>SUM(G188*400+H188*100+I188)</f>
        <v>572</v>
      </c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42" t="s">
        <v>32</v>
      </c>
    </row>
    <row r="189" spans="1:25" s="44" customFormat="1" ht="21.75" x14ac:dyDescent="0.5">
      <c r="A189" s="253">
        <v>979</v>
      </c>
      <c r="B189" s="33" t="s">
        <v>13</v>
      </c>
      <c r="C189" s="46">
        <v>2211</v>
      </c>
      <c r="D189" s="46">
        <v>1286</v>
      </c>
      <c r="E189" s="46">
        <v>4813</v>
      </c>
      <c r="F189" s="34"/>
      <c r="G189" s="32">
        <v>1</v>
      </c>
      <c r="H189" s="32">
        <v>1</v>
      </c>
      <c r="I189" s="32">
        <v>92.8</v>
      </c>
      <c r="J189" s="32"/>
      <c r="K189" s="32">
        <f>SUM(G189*400+H189*100+I189)</f>
        <v>592.79999999999995</v>
      </c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42" t="s">
        <v>32</v>
      </c>
    </row>
    <row r="190" spans="1:25" s="44" customFormat="1" ht="21.75" x14ac:dyDescent="0.5">
      <c r="A190" s="253">
        <v>980</v>
      </c>
      <c r="B190" s="33" t="s">
        <v>13</v>
      </c>
      <c r="C190" s="46">
        <v>41907</v>
      </c>
      <c r="D190" s="46">
        <v>127</v>
      </c>
      <c r="E190" s="46">
        <v>109</v>
      </c>
      <c r="F190" s="34">
        <v>4</v>
      </c>
      <c r="G190" s="32" t="s">
        <v>25</v>
      </c>
      <c r="H190" s="32">
        <v>3</v>
      </c>
      <c r="I190" s="32">
        <v>75</v>
      </c>
      <c r="J190" s="32"/>
      <c r="K190" s="32"/>
      <c r="L190" s="32"/>
      <c r="M190" s="32"/>
      <c r="N190" s="32">
        <f>SUM(H190*100+I190)</f>
        <v>375</v>
      </c>
      <c r="O190" s="32"/>
      <c r="P190" s="32"/>
      <c r="Q190" s="32"/>
      <c r="R190" s="32"/>
      <c r="S190" s="32"/>
      <c r="T190" s="32"/>
      <c r="U190" s="32"/>
      <c r="V190" s="32"/>
      <c r="W190" s="32"/>
      <c r="X190" s="42" t="s">
        <v>193</v>
      </c>
    </row>
    <row r="191" spans="1:25" s="44" customFormat="1" ht="21.75" x14ac:dyDescent="0.5">
      <c r="A191" s="253">
        <v>981</v>
      </c>
      <c r="B191" s="33" t="s">
        <v>13</v>
      </c>
      <c r="C191" s="46">
        <v>31591</v>
      </c>
      <c r="D191" s="46">
        <v>126</v>
      </c>
      <c r="E191" s="46">
        <v>148</v>
      </c>
      <c r="F191" s="34">
        <v>4</v>
      </c>
      <c r="G191" s="32">
        <v>1</v>
      </c>
      <c r="H191" s="32" t="s">
        <v>25</v>
      </c>
      <c r="I191" s="32">
        <v>94</v>
      </c>
      <c r="J191" s="32">
        <f>SUM(G191*400+I191)</f>
        <v>494</v>
      </c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42" t="s">
        <v>533</v>
      </c>
    </row>
    <row r="192" spans="1:25" s="44" customFormat="1" ht="21.75" x14ac:dyDescent="0.5">
      <c r="A192" s="253">
        <v>982</v>
      </c>
      <c r="B192" s="33" t="s">
        <v>13</v>
      </c>
      <c r="C192" s="46">
        <v>2212</v>
      </c>
      <c r="D192" s="46">
        <v>1287</v>
      </c>
      <c r="E192" s="46">
        <v>4814</v>
      </c>
      <c r="F192" s="34"/>
      <c r="G192" s="32">
        <v>1</v>
      </c>
      <c r="H192" s="32">
        <v>1</v>
      </c>
      <c r="I192" s="32">
        <v>92.8</v>
      </c>
      <c r="J192" s="32">
        <f>SUM(G192*400+H192*100+I192)</f>
        <v>592.79999999999995</v>
      </c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42" t="s">
        <v>709</v>
      </c>
    </row>
    <row r="193" spans="1:25" s="44" customFormat="1" ht="21.75" x14ac:dyDescent="0.5">
      <c r="A193" s="253">
        <v>983</v>
      </c>
      <c r="B193" s="33" t="s">
        <v>13</v>
      </c>
      <c r="C193" s="46">
        <v>41906</v>
      </c>
      <c r="D193" s="46">
        <v>128</v>
      </c>
      <c r="E193" s="46">
        <v>150</v>
      </c>
      <c r="F193" s="34">
        <v>4</v>
      </c>
      <c r="G193" s="32">
        <v>1</v>
      </c>
      <c r="H193" s="32" t="s">
        <v>25</v>
      </c>
      <c r="I193" s="32">
        <v>18</v>
      </c>
      <c r="J193" s="32"/>
      <c r="K193" s="32"/>
      <c r="L193" s="32"/>
      <c r="M193" s="32"/>
      <c r="N193" s="32">
        <f>SUM(G193*400+I193)</f>
        <v>418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42" t="s">
        <v>710</v>
      </c>
    </row>
    <row r="194" spans="1:25" s="44" customFormat="1" ht="21.75" x14ac:dyDescent="0.5">
      <c r="A194" s="253">
        <v>984</v>
      </c>
      <c r="B194" s="33" t="s">
        <v>13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42" t="s">
        <v>536</v>
      </c>
    </row>
    <row r="195" spans="1:25" s="44" customFormat="1" ht="21.75" x14ac:dyDescent="0.5">
      <c r="A195" s="253">
        <v>985</v>
      </c>
      <c r="B195" s="33" t="s">
        <v>13</v>
      </c>
      <c r="C195" s="46">
        <v>32075</v>
      </c>
      <c r="D195" s="46">
        <v>298</v>
      </c>
      <c r="E195" s="46">
        <v>315</v>
      </c>
      <c r="F195" s="34">
        <v>4</v>
      </c>
      <c r="G195" s="32" t="s">
        <v>25</v>
      </c>
      <c r="H195" s="32">
        <v>1</v>
      </c>
      <c r="I195" s="32">
        <v>26.8</v>
      </c>
      <c r="J195" s="32"/>
      <c r="K195" s="32"/>
      <c r="L195" s="32"/>
      <c r="M195" s="32">
        <f>SUM(H195*100+I195)</f>
        <v>126.8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42" t="s">
        <v>538</v>
      </c>
    </row>
    <row r="196" spans="1:25" s="44" customFormat="1" ht="21.75" x14ac:dyDescent="0.5">
      <c r="A196" s="253">
        <v>986</v>
      </c>
      <c r="B196" s="33" t="s">
        <v>13</v>
      </c>
      <c r="C196" s="46">
        <v>10989</v>
      </c>
      <c r="D196" s="46">
        <v>21</v>
      </c>
      <c r="E196" s="46">
        <v>8805</v>
      </c>
      <c r="F196" s="34">
        <v>1</v>
      </c>
      <c r="G196" s="32" t="s">
        <v>25</v>
      </c>
      <c r="H196" s="32">
        <v>2</v>
      </c>
      <c r="I196" s="32">
        <v>98.1</v>
      </c>
      <c r="J196" s="32">
        <f>SUM(H196*100+I196)</f>
        <v>298.10000000000002</v>
      </c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42" t="s">
        <v>709</v>
      </c>
    </row>
    <row r="197" spans="1:25" s="44" customFormat="1" ht="21.75" x14ac:dyDescent="0.5">
      <c r="A197" s="253">
        <v>987</v>
      </c>
      <c r="B197" s="33" t="s">
        <v>13</v>
      </c>
      <c r="C197" s="46">
        <v>2213</v>
      </c>
      <c r="D197" s="46">
        <v>1288</v>
      </c>
      <c r="E197" s="46">
        <v>4815</v>
      </c>
      <c r="F197" s="34">
        <v>4</v>
      </c>
      <c r="G197" s="32">
        <v>2</v>
      </c>
      <c r="H197" s="32">
        <v>2</v>
      </c>
      <c r="I197" s="32">
        <v>99.9</v>
      </c>
      <c r="J197" s="32"/>
      <c r="K197" s="32"/>
      <c r="L197" s="32"/>
      <c r="M197" s="32"/>
      <c r="N197" s="32">
        <f>SUM(G197*400+H197*100+I197)</f>
        <v>1099.9000000000001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42" t="s">
        <v>203</v>
      </c>
    </row>
    <row r="198" spans="1:25" s="44" customFormat="1" ht="21.75" x14ac:dyDescent="0.5">
      <c r="A198" s="253">
        <v>988</v>
      </c>
      <c r="B198" s="33" t="s">
        <v>13</v>
      </c>
      <c r="C198" s="46">
        <v>41960</v>
      </c>
      <c r="D198" s="46">
        <v>300</v>
      </c>
      <c r="E198" s="46">
        <v>316</v>
      </c>
      <c r="F198" s="34">
        <v>4</v>
      </c>
      <c r="G198" s="32" t="s">
        <v>25</v>
      </c>
      <c r="H198" s="32">
        <v>1</v>
      </c>
      <c r="I198" s="32">
        <v>69</v>
      </c>
      <c r="J198" s="32"/>
      <c r="K198" s="32"/>
      <c r="L198" s="32"/>
      <c r="M198" s="32"/>
      <c r="N198" s="32">
        <f>SUM(H198*100+I198)</f>
        <v>169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42" t="s">
        <v>193</v>
      </c>
    </row>
    <row r="199" spans="1:25" s="44" customFormat="1" ht="21.75" x14ac:dyDescent="0.5">
      <c r="A199" s="253">
        <v>989</v>
      </c>
      <c r="B199" s="33" t="s">
        <v>13</v>
      </c>
      <c r="C199" s="46">
        <v>41959</v>
      </c>
      <c r="D199" s="46">
        <v>301</v>
      </c>
      <c r="E199" s="46">
        <v>3951</v>
      </c>
      <c r="F199" s="34">
        <v>4</v>
      </c>
      <c r="G199" s="32" t="s">
        <v>25</v>
      </c>
      <c r="H199" s="32">
        <v>1</v>
      </c>
      <c r="I199" s="32">
        <v>97</v>
      </c>
      <c r="J199" s="32"/>
      <c r="K199" s="32">
        <f>SUM(H199*100+I199)</f>
        <v>197</v>
      </c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42" t="s">
        <v>32</v>
      </c>
    </row>
    <row r="200" spans="1:25" s="44" customFormat="1" ht="21.75" x14ac:dyDescent="0.5">
      <c r="A200" s="253">
        <v>990</v>
      </c>
      <c r="B200" s="33" t="s">
        <v>13</v>
      </c>
      <c r="C200" s="46">
        <v>32076</v>
      </c>
      <c r="D200" s="46">
        <v>299</v>
      </c>
      <c r="E200" s="46">
        <v>3952</v>
      </c>
      <c r="F200" s="34"/>
      <c r="G200" s="32">
        <v>1</v>
      </c>
      <c r="H200" s="32" t="s">
        <v>25</v>
      </c>
      <c r="I200" s="32">
        <v>13.2</v>
      </c>
      <c r="J200" s="32"/>
      <c r="K200" s="32"/>
      <c r="L200" s="32"/>
      <c r="M200" s="32"/>
      <c r="N200" s="32">
        <f>SUM(G200*400+I200)</f>
        <v>413.2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42" t="s">
        <v>713</v>
      </c>
    </row>
    <row r="201" spans="1:25" s="44" customFormat="1" ht="21.75" x14ac:dyDescent="0.5">
      <c r="A201" s="253">
        <v>991</v>
      </c>
      <c r="B201" s="33" t="s">
        <v>13</v>
      </c>
      <c r="C201" s="46">
        <v>7346</v>
      </c>
      <c r="D201" s="46">
        <v>12</v>
      </c>
      <c r="E201" s="46">
        <v>6473</v>
      </c>
      <c r="F201" s="34">
        <v>4</v>
      </c>
      <c r="G201" s="32" t="s">
        <v>25</v>
      </c>
      <c r="H201" s="32">
        <v>3</v>
      </c>
      <c r="I201" s="32">
        <v>15.9</v>
      </c>
      <c r="J201" s="32">
        <f>SUM(H201*100+I201)</f>
        <v>315.89999999999998</v>
      </c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42" t="s">
        <v>161</v>
      </c>
    </row>
    <row r="202" spans="1:25" s="44" customFormat="1" ht="21.75" x14ac:dyDescent="0.5">
      <c r="A202" s="253">
        <v>992</v>
      </c>
      <c r="B202" s="33" t="s">
        <v>13</v>
      </c>
      <c r="C202" s="46">
        <v>1307</v>
      </c>
      <c r="D202" s="46">
        <v>1246</v>
      </c>
      <c r="E202" s="46">
        <v>4472</v>
      </c>
      <c r="F202" s="34">
        <v>4</v>
      </c>
      <c r="G202" s="32">
        <v>1</v>
      </c>
      <c r="H202" s="32">
        <v>1</v>
      </c>
      <c r="I202" s="32">
        <v>92.8</v>
      </c>
      <c r="J202" s="32"/>
      <c r="K202" s="32">
        <f>SUM(G202*400+H202*100+I202)</f>
        <v>592.79999999999995</v>
      </c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42" t="s">
        <v>32</v>
      </c>
    </row>
    <row r="203" spans="1:25" s="44" customFormat="1" ht="21.75" x14ac:dyDescent="0.5">
      <c r="A203" s="253">
        <v>993</v>
      </c>
      <c r="B203" s="33" t="s">
        <v>13</v>
      </c>
      <c r="C203" s="46">
        <v>41958</v>
      </c>
      <c r="D203" s="46">
        <v>302</v>
      </c>
      <c r="E203" s="46">
        <v>3950</v>
      </c>
      <c r="F203" s="34">
        <v>4</v>
      </c>
      <c r="G203" s="32">
        <v>1</v>
      </c>
      <c r="H203" s="32">
        <v>1</v>
      </c>
      <c r="I203" s="32">
        <v>12</v>
      </c>
      <c r="J203" s="32"/>
      <c r="K203" s="32"/>
      <c r="L203" s="32"/>
      <c r="M203" s="32"/>
      <c r="N203" s="32">
        <f>SUM(G203*400+H203*100+I203)</f>
        <v>512</v>
      </c>
      <c r="O203" s="32"/>
      <c r="P203" s="32"/>
      <c r="Q203" s="32"/>
      <c r="R203" s="32"/>
      <c r="S203" s="32"/>
      <c r="T203" s="32"/>
      <c r="U203" s="32"/>
      <c r="V203" s="32"/>
      <c r="W203" s="32"/>
      <c r="X203" s="42" t="s">
        <v>714</v>
      </c>
    </row>
    <row r="204" spans="1:25" s="44" customFormat="1" ht="21.75" x14ac:dyDescent="0.5">
      <c r="A204" s="253">
        <v>994</v>
      </c>
      <c r="B204" s="33" t="s">
        <v>13</v>
      </c>
      <c r="C204" s="46">
        <v>41957</v>
      </c>
      <c r="D204" s="46">
        <v>303</v>
      </c>
      <c r="E204" s="46">
        <v>317</v>
      </c>
      <c r="F204" s="34">
        <v>4</v>
      </c>
      <c r="G204" s="32" t="s">
        <v>25</v>
      </c>
      <c r="H204" s="32">
        <v>1</v>
      </c>
      <c r="I204" s="32">
        <v>99</v>
      </c>
      <c r="J204" s="32"/>
      <c r="K204" s="32">
        <f>SUM(H204*100+I204)</f>
        <v>199</v>
      </c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42" t="s">
        <v>32</v>
      </c>
    </row>
    <row r="205" spans="1:25" s="44" customFormat="1" ht="21.75" x14ac:dyDescent="0.5">
      <c r="A205" s="197">
        <v>995</v>
      </c>
      <c r="B205" s="221" t="s">
        <v>13</v>
      </c>
      <c r="C205" s="254">
        <v>5475</v>
      </c>
      <c r="D205" s="254">
        <v>6</v>
      </c>
      <c r="E205" s="254">
        <v>5807</v>
      </c>
      <c r="F205" s="255">
        <v>4</v>
      </c>
      <c r="G205" s="223" t="s">
        <v>25</v>
      </c>
      <c r="H205" s="223">
        <v>1</v>
      </c>
      <c r="I205" s="223">
        <v>91</v>
      </c>
      <c r="J205" s="223"/>
      <c r="K205" s="223"/>
      <c r="L205" s="223"/>
      <c r="M205" s="223"/>
      <c r="N205" s="223">
        <f>SUM(H205*100+I205)</f>
        <v>191</v>
      </c>
      <c r="O205" s="223"/>
      <c r="P205" s="223"/>
      <c r="Q205" s="223"/>
      <c r="R205" s="223"/>
      <c r="S205" s="223"/>
      <c r="T205" s="223"/>
      <c r="U205" s="223"/>
      <c r="V205" s="223"/>
      <c r="W205" s="223"/>
      <c r="X205" s="230" t="s">
        <v>715</v>
      </c>
    </row>
    <row r="206" spans="1:25" s="44" customFormat="1" ht="21.75" x14ac:dyDescent="0.5">
      <c r="A206" s="253">
        <v>996</v>
      </c>
      <c r="B206" s="71" t="s">
        <v>13</v>
      </c>
      <c r="C206" s="46">
        <v>32077</v>
      </c>
      <c r="D206" s="46">
        <v>304</v>
      </c>
      <c r="E206" s="46">
        <v>318</v>
      </c>
      <c r="F206" s="46">
        <v>4</v>
      </c>
      <c r="G206" s="45" t="s">
        <v>25</v>
      </c>
      <c r="H206" s="45">
        <v>3</v>
      </c>
      <c r="I206" s="45">
        <v>28</v>
      </c>
      <c r="J206" s="45"/>
      <c r="K206" s="45"/>
      <c r="L206" s="45">
        <f>SUM(H206*100+I206)</f>
        <v>328</v>
      </c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75" t="s">
        <v>398</v>
      </c>
    </row>
    <row r="207" spans="1:25" s="44" customFormat="1" x14ac:dyDescent="0.65">
      <c r="A207" s="304" t="s">
        <v>1977</v>
      </c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</row>
    <row r="208" spans="1:25" s="44" customFormat="1" x14ac:dyDescent="0.5">
      <c r="A208" s="313" t="s">
        <v>1102</v>
      </c>
      <c r="B208" s="313"/>
      <c r="C208" s="313"/>
      <c r="D208" s="313"/>
      <c r="E208" s="313"/>
      <c r="F208" s="313"/>
      <c r="G208" s="313"/>
      <c r="H208" s="313"/>
      <c r="I208" s="313"/>
      <c r="J208" s="313"/>
      <c r="K208" s="313"/>
      <c r="L208" s="313"/>
      <c r="M208" s="313"/>
      <c r="N208" s="313"/>
      <c r="O208" s="313"/>
      <c r="P208" s="313"/>
      <c r="Q208" s="313"/>
      <c r="R208" s="313"/>
      <c r="S208" s="313"/>
      <c r="T208" s="313"/>
      <c r="U208" s="313"/>
      <c r="V208" s="313"/>
      <c r="W208" s="313"/>
      <c r="X208" s="313"/>
      <c r="Y208" s="163"/>
    </row>
    <row r="209" spans="1:25" s="44" customFormat="1" x14ac:dyDescent="0.5">
      <c r="A209" s="276" t="s">
        <v>1069</v>
      </c>
      <c r="B209" s="276"/>
      <c r="C209" s="276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163"/>
    </row>
    <row r="210" spans="1:25" s="44" customFormat="1" x14ac:dyDescent="0.65">
      <c r="A210" s="314" t="s">
        <v>1070</v>
      </c>
      <c r="B210" s="314"/>
      <c r="C210" s="314"/>
      <c r="D210" s="314"/>
      <c r="E210" s="314"/>
      <c r="F210" s="314"/>
      <c r="G210" s="314"/>
      <c r="H210" s="314"/>
      <c r="I210" s="314"/>
      <c r="J210" s="314"/>
      <c r="K210" s="314"/>
      <c r="L210" s="314"/>
      <c r="M210" s="314"/>
      <c r="N210" s="314"/>
      <c r="O210" s="314"/>
      <c r="P210" s="314"/>
      <c r="Q210" s="314"/>
      <c r="R210" s="314"/>
      <c r="S210" s="314"/>
      <c r="T210" s="314"/>
      <c r="U210" s="314"/>
      <c r="V210" s="314"/>
      <c r="W210" s="314"/>
      <c r="X210" s="314"/>
      <c r="Y210" s="164"/>
    </row>
    <row r="211" spans="1:25" s="44" customFormat="1" x14ac:dyDescent="0.65">
      <c r="A211" s="271" t="s">
        <v>1089</v>
      </c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3"/>
      <c r="O211" s="271" t="s">
        <v>1101</v>
      </c>
      <c r="P211" s="272"/>
      <c r="Q211" s="272"/>
      <c r="R211" s="272"/>
      <c r="S211" s="272"/>
      <c r="T211" s="272"/>
      <c r="U211" s="272"/>
      <c r="V211" s="272"/>
      <c r="W211" s="272"/>
      <c r="X211" s="273"/>
      <c r="Y211" s="196"/>
    </row>
    <row r="212" spans="1:25" s="44" customFormat="1" x14ac:dyDescent="0.65">
      <c r="A212" s="306" t="s">
        <v>1071</v>
      </c>
      <c r="B212" s="211"/>
      <c r="C212" s="199"/>
      <c r="D212" s="277" t="s">
        <v>0</v>
      </c>
      <c r="E212" s="289" t="s">
        <v>1</v>
      </c>
      <c r="F212" s="197"/>
      <c r="G212" s="291" t="s">
        <v>18</v>
      </c>
      <c r="H212" s="292"/>
      <c r="I212" s="293"/>
      <c r="J212" s="265" t="s">
        <v>1088</v>
      </c>
      <c r="K212" s="266"/>
      <c r="L212" s="266"/>
      <c r="M212" s="266"/>
      <c r="N212" s="267"/>
      <c r="O212" s="268" t="s">
        <v>1071</v>
      </c>
      <c r="P212" s="211"/>
      <c r="Q212" s="211"/>
      <c r="R212" s="211"/>
      <c r="S212" s="308" t="s">
        <v>1088</v>
      </c>
      <c r="T212" s="309"/>
      <c r="U212" s="309"/>
      <c r="V212" s="309"/>
      <c r="W212" s="310"/>
      <c r="X212" s="261" t="s">
        <v>1100</v>
      </c>
      <c r="Y212" s="196"/>
    </row>
    <row r="213" spans="1:25" s="44" customFormat="1" x14ac:dyDescent="0.65">
      <c r="A213" s="307"/>
      <c r="B213" s="212" t="s">
        <v>1072</v>
      </c>
      <c r="C213" s="200" t="s">
        <v>1073</v>
      </c>
      <c r="D213" s="278"/>
      <c r="E213" s="290"/>
      <c r="F213" s="210" t="s">
        <v>1075</v>
      </c>
      <c r="G213" s="277" t="s">
        <v>19</v>
      </c>
      <c r="H213" s="277" t="s">
        <v>20</v>
      </c>
      <c r="I213" s="277" t="s">
        <v>21</v>
      </c>
      <c r="J213" s="201"/>
      <c r="K213" s="261" t="s">
        <v>1079</v>
      </c>
      <c r="L213" s="261" t="s">
        <v>1080</v>
      </c>
      <c r="M213" s="203"/>
      <c r="N213" s="205" t="s">
        <v>1086</v>
      </c>
      <c r="O213" s="269"/>
      <c r="P213" s="212"/>
      <c r="Q213" s="212" t="s">
        <v>1072</v>
      </c>
      <c r="R213" s="212" t="s">
        <v>1094</v>
      </c>
      <c r="S213" s="205"/>
      <c r="T213" s="281" t="s">
        <v>1079</v>
      </c>
      <c r="U213" s="261" t="s">
        <v>1080</v>
      </c>
      <c r="V213" s="203"/>
      <c r="W213" s="205" t="s">
        <v>1097</v>
      </c>
      <c r="X213" s="262"/>
      <c r="Y213" s="196"/>
    </row>
    <row r="214" spans="1:25" s="44" customFormat="1" x14ac:dyDescent="0.65">
      <c r="A214" s="307"/>
      <c r="B214" s="212" t="s">
        <v>22</v>
      </c>
      <c r="C214" s="200" t="s">
        <v>1074</v>
      </c>
      <c r="D214" s="278"/>
      <c r="E214" s="290"/>
      <c r="F214" s="106" t="s">
        <v>1076</v>
      </c>
      <c r="G214" s="278"/>
      <c r="H214" s="278"/>
      <c r="I214" s="278"/>
      <c r="J214" s="204" t="s">
        <v>1078</v>
      </c>
      <c r="K214" s="262"/>
      <c r="L214" s="262"/>
      <c r="M214" s="203" t="s">
        <v>1081</v>
      </c>
      <c r="N214" s="206" t="s">
        <v>1085</v>
      </c>
      <c r="O214" s="269"/>
      <c r="P214" s="212" t="s">
        <v>1090</v>
      </c>
      <c r="Q214" s="212" t="s">
        <v>1091</v>
      </c>
      <c r="R214" s="212" t="s">
        <v>1095</v>
      </c>
      <c r="S214" s="206" t="s">
        <v>1078</v>
      </c>
      <c r="T214" s="284"/>
      <c r="U214" s="262"/>
      <c r="V214" s="203" t="s">
        <v>1081</v>
      </c>
      <c r="W214" s="206" t="s">
        <v>1098</v>
      </c>
      <c r="X214" s="262"/>
      <c r="Y214" s="196"/>
    </row>
    <row r="215" spans="1:25" s="44" customFormat="1" x14ac:dyDescent="0.65">
      <c r="A215" s="307"/>
      <c r="B215" s="212"/>
      <c r="C215" s="200" t="s">
        <v>861</v>
      </c>
      <c r="D215" s="278"/>
      <c r="E215" s="290"/>
      <c r="F215" s="210" t="s">
        <v>1077</v>
      </c>
      <c r="G215" s="278"/>
      <c r="H215" s="278"/>
      <c r="I215" s="278"/>
      <c r="J215" s="204" t="s">
        <v>1082</v>
      </c>
      <c r="K215" s="262"/>
      <c r="L215" s="262"/>
      <c r="M215" s="203" t="s">
        <v>1084</v>
      </c>
      <c r="N215" s="206" t="s">
        <v>1087</v>
      </c>
      <c r="O215" s="269"/>
      <c r="P215" s="212"/>
      <c r="Q215" s="212" t="s">
        <v>1092</v>
      </c>
      <c r="R215" s="212" t="s">
        <v>1096</v>
      </c>
      <c r="S215" s="206" t="s">
        <v>1082</v>
      </c>
      <c r="T215" s="284"/>
      <c r="U215" s="262"/>
      <c r="V215" s="203" t="s">
        <v>1084</v>
      </c>
      <c r="W215" s="206" t="s">
        <v>1091</v>
      </c>
      <c r="X215" s="262"/>
      <c r="Y215" s="196"/>
    </row>
    <row r="216" spans="1:25" s="44" customFormat="1" x14ac:dyDescent="0.65">
      <c r="A216" s="28"/>
      <c r="B216" s="213"/>
      <c r="C216" s="22"/>
      <c r="D216" s="209"/>
      <c r="E216" s="22"/>
      <c r="F216" s="214"/>
      <c r="G216" s="295"/>
      <c r="H216" s="295"/>
      <c r="I216" s="295"/>
      <c r="J216" s="208" t="s">
        <v>1083</v>
      </c>
      <c r="K216" s="263"/>
      <c r="L216" s="263"/>
      <c r="M216" s="30" t="s">
        <v>1085</v>
      </c>
      <c r="N216" s="207" t="s">
        <v>1072</v>
      </c>
      <c r="O216" s="270"/>
      <c r="P216" s="213"/>
      <c r="Q216" s="213" t="s">
        <v>1093</v>
      </c>
      <c r="R216" s="213"/>
      <c r="S216" s="207" t="s">
        <v>1083</v>
      </c>
      <c r="T216" s="296"/>
      <c r="U216" s="263"/>
      <c r="V216" s="30" t="s">
        <v>1085</v>
      </c>
      <c r="W216" s="207" t="s">
        <v>1099</v>
      </c>
      <c r="X216" s="263"/>
      <c r="Y216" s="196"/>
    </row>
    <row r="217" spans="1:25" s="44" customFormat="1" ht="21.75" x14ac:dyDescent="0.5">
      <c r="A217" s="253">
        <v>997</v>
      </c>
      <c r="B217" s="33" t="s">
        <v>13</v>
      </c>
      <c r="C217" s="46">
        <v>32078</v>
      </c>
      <c r="D217" s="46">
        <v>305</v>
      </c>
      <c r="E217" s="46">
        <v>319</v>
      </c>
      <c r="F217" s="34">
        <v>4</v>
      </c>
      <c r="G217" s="32" t="s">
        <v>25</v>
      </c>
      <c r="H217" s="32">
        <v>3</v>
      </c>
      <c r="I217" s="32">
        <v>63</v>
      </c>
      <c r="J217" s="32"/>
      <c r="K217" s="32"/>
      <c r="L217" s="32"/>
      <c r="M217" s="32"/>
      <c r="N217" s="32">
        <f>SUM(H217*100+I217)</f>
        <v>363</v>
      </c>
      <c r="O217" s="32"/>
      <c r="P217" s="32"/>
      <c r="Q217" s="32"/>
      <c r="R217" s="32"/>
      <c r="S217" s="32"/>
      <c r="T217" s="32"/>
      <c r="U217" s="32"/>
      <c r="V217" s="32"/>
      <c r="W217" s="32"/>
      <c r="X217" s="42" t="s">
        <v>716</v>
      </c>
    </row>
    <row r="218" spans="1:25" s="44" customFormat="1" ht="21.75" x14ac:dyDescent="0.5">
      <c r="A218" s="253">
        <v>998</v>
      </c>
      <c r="B218" s="33" t="s">
        <v>13</v>
      </c>
      <c r="C218" s="46">
        <v>42401</v>
      </c>
      <c r="D218" s="46">
        <v>306</v>
      </c>
      <c r="E218" s="46">
        <v>3948</v>
      </c>
      <c r="F218" s="34">
        <v>4</v>
      </c>
      <c r="G218" s="32" t="s">
        <v>25</v>
      </c>
      <c r="H218" s="32">
        <v>2</v>
      </c>
      <c r="I218" s="32">
        <v>7</v>
      </c>
      <c r="J218" s="32">
        <f>SUM(H218*100+I218)</f>
        <v>207</v>
      </c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42" t="s">
        <v>533</v>
      </c>
    </row>
    <row r="219" spans="1:25" s="44" customFormat="1" ht="21.75" x14ac:dyDescent="0.5">
      <c r="A219" s="253">
        <v>999</v>
      </c>
      <c r="B219" s="33" t="s">
        <v>13</v>
      </c>
      <c r="C219" s="46">
        <v>42400</v>
      </c>
      <c r="D219" s="46">
        <v>307</v>
      </c>
      <c r="E219" s="46">
        <v>320</v>
      </c>
      <c r="F219" s="34">
        <v>4</v>
      </c>
      <c r="G219" s="32" t="s">
        <v>25</v>
      </c>
      <c r="H219" s="32">
        <v>2</v>
      </c>
      <c r="I219" s="32">
        <v>36</v>
      </c>
      <c r="J219" s="32">
        <f>SUM(H219*100+I219)</f>
        <v>236</v>
      </c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42" t="s">
        <v>364</v>
      </c>
    </row>
    <row r="220" spans="1:25" s="44" customFormat="1" ht="21.75" x14ac:dyDescent="0.5">
      <c r="A220" s="253">
        <v>1000</v>
      </c>
      <c r="B220" s="33" t="s">
        <v>13</v>
      </c>
      <c r="C220" s="46">
        <v>32079</v>
      </c>
      <c r="D220" s="46">
        <v>308</v>
      </c>
      <c r="E220" s="46">
        <v>320</v>
      </c>
      <c r="F220" s="34">
        <v>4</v>
      </c>
      <c r="G220" s="32" t="s">
        <v>25</v>
      </c>
      <c r="H220" s="32">
        <v>2</v>
      </c>
      <c r="I220" s="32">
        <v>24</v>
      </c>
      <c r="J220" s="32"/>
      <c r="K220" s="32">
        <f>SUM(H220*100+I220)</f>
        <v>224</v>
      </c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42" t="s">
        <v>122</v>
      </c>
    </row>
    <row r="221" spans="1:25" s="44" customFormat="1" ht="21.75" x14ac:dyDescent="0.5">
      <c r="A221" s="253">
        <v>1001</v>
      </c>
      <c r="B221" s="33" t="s">
        <v>13</v>
      </c>
      <c r="C221" s="46">
        <v>32080</v>
      </c>
      <c r="D221" s="46">
        <v>309</v>
      </c>
      <c r="E221" s="46">
        <v>322</v>
      </c>
      <c r="F221" s="34">
        <v>4</v>
      </c>
      <c r="G221" s="32" t="s">
        <v>25</v>
      </c>
      <c r="H221" s="32">
        <v>2</v>
      </c>
      <c r="I221" s="32">
        <v>8</v>
      </c>
      <c r="J221" s="32"/>
      <c r="K221" s="32"/>
      <c r="L221" s="32">
        <f>SUM(H221*100+I221)</f>
        <v>208</v>
      </c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42" t="s">
        <v>398</v>
      </c>
    </row>
    <row r="222" spans="1:25" s="44" customFormat="1" ht="21.75" x14ac:dyDescent="0.5">
      <c r="A222" s="253">
        <v>1002</v>
      </c>
      <c r="B222" s="33" t="s">
        <v>13</v>
      </c>
      <c r="C222" s="46">
        <v>32081</v>
      </c>
      <c r="D222" s="46">
        <v>310</v>
      </c>
      <c r="E222" s="46">
        <v>323</v>
      </c>
      <c r="F222" s="34">
        <v>4</v>
      </c>
      <c r="G222" s="32" t="s">
        <v>25</v>
      </c>
      <c r="H222" s="32">
        <v>2</v>
      </c>
      <c r="I222" s="32">
        <v>27</v>
      </c>
      <c r="J222" s="32">
        <f>SUM(H222*100+I222)</f>
        <v>227</v>
      </c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42" t="s">
        <v>533</v>
      </c>
    </row>
    <row r="223" spans="1:25" s="44" customFormat="1" ht="21.75" x14ac:dyDescent="0.5">
      <c r="A223" s="253">
        <v>1003</v>
      </c>
      <c r="B223" s="33" t="s">
        <v>13</v>
      </c>
      <c r="C223" s="46">
        <v>32082</v>
      </c>
      <c r="D223" s="46">
        <v>311</v>
      </c>
      <c r="E223" s="46">
        <v>324</v>
      </c>
      <c r="F223" s="34">
        <v>4</v>
      </c>
      <c r="G223" s="32">
        <v>1</v>
      </c>
      <c r="H223" s="32" t="s">
        <v>25</v>
      </c>
      <c r="I223" s="32">
        <v>25</v>
      </c>
      <c r="J223" s="32">
        <f>SUM(G223*400+I223)</f>
        <v>425</v>
      </c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42" t="s">
        <v>533</v>
      </c>
    </row>
    <row r="224" spans="1:25" s="44" customFormat="1" ht="21.75" x14ac:dyDescent="0.5">
      <c r="A224" s="253">
        <v>1004</v>
      </c>
      <c r="B224" s="33" t="s">
        <v>13</v>
      </c>
      <c r="C224" s="46">
        <v>41905</v>
      </c>
      <c r="D224" s="46">
        <v>171</v>
      </c>
      <c r="E224" s="46">
        <v>190</v>
      </c>
      <c r="F224" s="34">
        <v>4</v>
      </c>
      <c r="G224" s="32" t="s">
        <v>25</v>
      </c>
      <c r="H224" s="32">
        <v>3</v>
      </c>
      <c r="I224" s="32">
        <v>32</v>
      </c>
      <c r="J224" s="32"/>
      <c r="K224" s="32"/>
      <c r="L224" s="32"/>
      <c r="M224" s="32"/>
      <c r="N224" s="32">
        <f>SUM(H224*100+I224)</f>
        <v>332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42" t="s">
        <v>717</v>
      </c>
    </row>
    <row r="225" spans="1:24" s="44" customFormat="1" ht="21.75" x14ac:dyDescent="0.5">
      <c r="A225" s="253">
        <v>1005</v>
      </c>
      <c r="B225" s="33" t="s">
        <v>13</v>
      </c>
      <c r="C225" s="46">
        <v>32105</v>
      </c>
      <c r="D225" s="46">
        <v>339</v>
      </c>
      <c r="E225" s="46">
        <v>351</v>
      </c>
      <c r="F225" s="34">
        <v>4</v>
      </c>
      <c r="G225" s="32" t="s">
        <v>25</v>
      </c>
      <c r="H225" s="32">
        <v>2</v>
      </c>
      <c r="I225" s="32">
        <v>54</v>
      </c>
      <c r="J225" s="32"/>
      <c r="K225" s="32">
        <f>SUM(H225*100+I225)</f>
        <v>254</v>
      </c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42" t="s">
        <v>32</v>
      </c>
    </row>
    <row r="226" spans="1:24" s="44" customFormat="1" ht="21.75" x14ac:dyDescent="0.5">
      <c r="A226" s="253">
        <v>1006</v>
      </c>
      <c r="B226" s="33" t="s">
        <v>13</v>
      </c>
      <c r="C226" s="46">
        <v>32004</v>
      </c>
      <c r="D226" s="46">
        <v>338</v>
      </c>
      <c r="E226" s="46">
        <v>350</v>
      </c>
      <c r="F226" s="34"/>
      <c r="G226" s="32" t="s">
        <v>25</v>
      </c>
      <c r="H226" s="32">
        <v>1</v>
      </c>
      <c r="I226" s="32">
        <v>87</v>
      </c>
      <c r="J226" s="32">
        <f>SUM(H226*100+I226)</f>
        <v>187</v>
      </c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42" t="s">
        <v>640</v>
      </c>
    </row>
    <row r="227" spans="1:24" s="44" customFormat="1" ht="21.75" x14ac:dyDescent="0.5">
      <c r="A227" s="253">
        <v>1007</v>
      </c>
      <c r="B227" s="33" t="s">
        <v>13</v>
      </c>
      <c r="C227" s="46">
        <v>10345</v>
      </c>
      <c r="D227" s="46">
        <v>16</v>
      </c>
      <c r="E227" s="46">
        <v>349</v>
      </c>
      <c r="F227" s="34">
        <v>4</v>
      </c>
      <c r="G227" s="32">
        <v>1</v>
      </c>
      <c r="H227" s="32" t="s">
        <v>25</v>
      </c>
      <c r="I227" s="32">
        <v>42</v>
      </c>
      <c r="J227" s="32"/>
      <c r="K227" s="32">
        <f>SUM(G227*400+I227)</f>
        <v>442</v>
      </c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42" t="s">
        <v>32</v>
      </c>
    </row>
    <row r="228" spans="1:24" s="44" customFormat="1" ht="21.75" x14ac:dyDescent="0.5">
      <c r="A228" s="253">
        <v>1008</v>
      </c>
      <c r="B228" s="33" t="s">
        <v>13</v>
      </c>
      <c r="C228" s="46">
        <v>32103</v>
      </c>
      <c r="D228" s="46">
        <v>336</v>
      </c>
      <c r="E228" s="46">
        <v>8494</v>
      </c>
      <c r="F228" s="34">
        <v>9</v>
      </c>
      <c r="G228" s="32">
        <v>1</v>
      </c>
      <c r="H228" s="32" t="s">
        <v>25</v>
      </c>
      <c r="I228" s="32">
        <v>9.6</v>
      </c>
      <c r="J228" s="32"/>
      <c r="K228" s="32"/>
      <c r="L228" s="32"/>
      <c r="M228" s="32">
        <f>SUM(G228*400+I228)</f>
        <v>409.6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42" t="s">
        <v>538</v>
      </c>
    </row>
    <row r="229" spans="1:24" s="44" customFormat="1" ht="21.75" x14ac:dyDescent="0.5">
      <c r="A229" s="253">
        <v>1009</v>
      </c>
      <c r="B229" s="33" t="s">
        <v>13</v>
      </c>
      <c r="C229" s="46">
        <v>10346</v>
      </c>
      <c r="D229" s="46">
        <v>17</v>
      </c>
      <c r="E229" s="46">
        <v>348</v>
      </c>
      <c r="F229" s="34">
        <v>4</v>
      </c>
      <c r="G229" s="32">
        <v>1</v>
      </c>
      <c r="H229" s="32" t="s">
        <v>25</v>
      </c>
      <c r="I229" s="32">
        <v>96</v>
      </c>
      <c r="J229" s="32"/>
      <c r="K229" s="32"/>
      <c r="L229" s="32"/>
      <c r="M229" s="32"/>
      <c r="N229" s="32">
        <f>SUM(G229*400+I229)</f>
        <v>496</v>
      </c>
      <c r="O229" s="32"/>
      <c r="P229" s="32"/>
      <c r="Q229" s="32"/>
      <c r="R229" s="32"/>
      <c r="S229" s="32"/>
      <c r="T229" s="32"/>
      <c r="U229" s="32"/>
      <c r="V229" s="32"/>
      <c r="W229" s="32"/>
      <c r="X229" s="42" t="s">
        <v>103</v>
      </c>
    </row>
    <row r="230" spans="1:24" s="44" customFormat="1" ht="21.75" x14ac:dyDescent="0.5">
      <c r="A230" s="253">
        <v>1010</v>
      </c>
      <c r="B230" s="33" t="s">
        <v>13</v>
      </c>
      <c r="C230" s="46">
        <v>32099</v>
      </c>
      <c r="D230" s="46">
        <v>332</v>
      </c>
      <c r="E230" s="46">
        <v>345</v>
      </c>
      <c r="F230" s="34">
        <v>4</v>
      </c>
      <c r="G230" s="32">
        <v>1</v>
      </c>
      <c r="H230" s="32">
        <v>1</v>
      </c>
      <c r="I230" s="32">
        <v>82</v>
      </c>
      <c r="J230" s="32">
        <f>SUM(G230*400+H230*100+I230)</f>
        <v>582</v>
      </c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42" t="s">
        <v>533</v>
      </c>
    </row>
    <row r="231" spans="1:24" s="44" customFormat="1" ht="21.75" x14ac:dyDescent="0.5">
      <c r="A231" s="253">
        <v>1011</v>
      </c>
      <c r="B231" s="33" t="s">
        <v>13</v>
      </c>
      <c r="C231" s="46">
        <v>50963</v>
      </c>
      <c r="D231" s="46">
        <v>793</v>
      </c>
      <c r="E231" s="46">
        <v>841</v>
      </c>
      <c r="F231" s="34">
        <v>4</v>
      </c>
      <c r="G231" s="32" t="s">
        <v>25</v>
      </c>
      <c r="H231" s="32">
        <v>2</v>
      </c>
      <c r="I231" s="32">
        <v>9</v>
      </c>
      <c r="J231" s="32"/>
      <c r="K231" s="32"/>
      <c r="L231" s="32"/>
      <c r="M231" s="32"/>
      <c r="N231" s="32">
        <f>SUM(H231*100+I231)</f>
        <v>209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42" t="s">
        <v>718</v>
      </c>
    </row>
    <row r="232" spans="1:24" s="44" customFormat="1" ht="21.75" x14ac:dyDescent="0.5">
      <c r="A232" s="253">
        <v>1012</v>
      </c>
      <c r="B232" s="33" t="s">
        <v>13</v>
      </c>
      <c r="C232" s="46">
        <v>3889</v>
      </c>
      <c r="D232" s="46">
        <v>2</v>
      </c>
      <c r="E232" s="46">
        <v>5005</v>
      </c>
      <c r="F232" s="34">
        <v>4</v>
      </c>
      <c r="G232" s="32" t="s">
        <v>25</v>
      </c>
      <c r="H232" s="32" t="s">
        <v>25</v>
      </c>
      <c r="I232" s="32">
        <v>68.099999999999994</v>
      </c>
      <c r="J232" s="32"/>
      <c r="K232" s="32"/>
      <c r="L232" s="32"/>
      <c r="M232" s="32"/>
      <c r="N232" s="32">
        <f>SUM(I232)</f>
        <v>68.099999999999994</v>
      </c>
      <c r="O232" s="32"/>
      <c r="P232" s="32"/>
      <c r="Q232" s="32"/>
      <c r="R232" s="32"/>
      <c r="S232" s="32"/>
      <c r="T232" s="32"/>
      <c r="U232" s="32"/>
      <c r="V232" s="32"/>
      <c r="W232" s="32"/>
      <c r="X232" s="42" t="s">
        <v>719</v>
      </c>
    </row>
    <row r="233" spans="1:24" s="44" customFormat="1" ht="21.75" x14ac:dyDescent="0.5">
      <c r="A233" s="253">
        <v>1013</v>
      </c>
      <c r="B233" s="33" t="s">
        <v>13</v>
      </c>
      <c r="C233" s="46">
        <v>3893</v>
      </c>
      <c r="D233" s="46">
        <v>3</v>
      </c>
      <c r="E233" s="46">
        <v>5009</v>
      </c>
      <c r="F233" s="34">
        <v>2</v>
      </c>
      <c r="G233" s="32">
        <v>1</v>
      </c>
      <c r="H233" s="32" t="s">
        <v>25</v>
      </c>
      <c r="I233" s="32">
        <v>8.4</v>
      </c>
      <c r="J233" s="32"/>
      <c r="K233" s="32"/>
      <c r="L233" s="32"/>
      <c r="M233" s="32">
        <f>SUM(G233*400+I233)</f>
        <v>408.4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42" t="s">
        <v>538</v>
      </c>
    </row>
    <row r="234" spans="1:24" s="44" customFormat="1" ht="21.75" x14ac:dyDescent="0.5">
      <c r="A234" s="253">
        <v>1014</v>
      </c>
      <c r="B234" s="33" t="s">
        <v>13</v>
      </c>
      <c r="C234" s="46">
        <v>41982</v>
      </c>
      <c r="D234" s="46">
        <v>340</v>
      </c>
      <c r="E234" s="46">
        <v>352</v>
      </c>
      <c r="F234" s="34"/>
      <c r="G234" s="32">
        <v>2</v>
      </c>
      <c r="H234" s="32" t="s">
        <v>25</v>
      </c>
      <c r="I234" s="32">
        <v>24.1</v>
      </c>
      <c r="J234" s="32"/>
      <c r="K234" s="32"/>
      <c r="L234" s="32"/>
      <c r="M234" s="32">
        <f>SUM(G234*400+I234)</f>
        <v>824.1</v>
      </c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42" t="s">
        <v>538</v>
      </c>
    </row>
    <row r="235" spans="1:24" s="44" customFormat="1" ht="21.75" x14ac:dyDescent="0.5">
      <c r="A235" s="253">
        <v>1015</v>
      </c>
      <c r="B235" s="33" t="s">
        <v>13</v>
      </c>
      <c r="C235" s="46">
        <v>32100</v>
      </c>
      <c r="D235" s="46">
        <v>333</v>
      </c>
      <c r="E235" s="46">
        <v>346</v>
      </c>
      <c r="F235" s="34">
        <v>4</v>
      </c>
      <c r="G235" s="32" t="s">
        <v>25</v>
      </c>
      <c r="H235" s="32">
        <v>3</v>
      </c>
      <c r="I235" s="32">
        <v>98</v>
      </c>
      <c r="J235" s="32">
        <f>SUM(H235*100+I235)</f>
        <v>398</v>
      </c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42" t="s">
        <v>533</v>
      </c>
    </row>
    <row r="236" spans="1:24" s="44" customFormat="1" ht="21.75" x14ac:dyDescent="0.5">
      <c r="A236" s="253">
        <v>1016</v>
      </c>
      <c r="B236" s="33" t="s">
        <v>13</v>
      </c>
      <c r="C236" s="46">
        <v>50962</v>
      </c>
      <c r="D236" s="46">
        <v>792</v>
      </c>
      <c r="E236" s="46">
        <v>840</v>
      </c>
      <c r="F236" s="34">
        <v>4</v>
      </c>
      <c r="G236" s="32" t="s">
        <v>25</v>
      </c>
      <c r="H236" s="32">
        <v>2</v>
      </c>
      <c r="I236" s="32">
        <v>8.4</v>
      </c>
      <c r="J236" s="32"/>
      <c r="K236" s="32"/>
      <c r="L236" s="32"/>
      <c r="M236" s="32"/>
      <c r="N236" s="32">
        <f>SUM(H236*100+I236)</f>
        <v>208.4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42" t="s">
        <v>720</v>
      </c>
    </row>
    <row r="237" spans="1:24" s="44" customFormat="1" ht="21.75" x14ac:dyDescent="0.5">
      <c r="A237" s="253">
        <v>1017</v>
      </c>
      <c r="B237" s="33" t="s">
        <v>13</v>
      </c>
      <c r="C237" s="46">
        <v>3890</v>
      </c>
      <c r="D237" s="46">
        <v>15</v>
      </c>
      <c r="E237" s="46">
        <v>5006</v>
      </c>
      <c r="F237" s="34">
        <v>4</v>
      </c>
      <c r="G237" s="32" t="s">
        <v>25</v>
      </c>
      <c r="H237" s="32" t="s">
        <v>25</v>
      </c>
      <c r="I237" s="32">
        <v>57.9</v>
      </c>
      <c r="J237" s="32"/>
      <c r="K237" s="32"/>
      <c r="L237" s="32"/>
      <c r="M237" s="32"/>
      <c r="N237" s="32">
        <f>SUM(I237)</f>
        <v>57.9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42" t="s">
        <v>721</v>
      </c>
    </row>
    <row r="238" spans="1:24" s="44" customFormat="1" ht="21.75" x14ac:dyDescent="0.5">
      <c r="A238" s="253">
        <v>1018</v>
      </c>
      <c r="B238" s="33" t="s">
        <v>13</v>
      </c>
      <c r="C238" s="46">
        <v>32101</v>
      </c>
      <c r="D238" s="46">
        <v>334</v>
      </c>
      <c r="E238" s="46">
        <v>4009</v>
      </c>
      <c r="F238" s="34">
        <v>9</v>
      </c>
      <c r="G238" s="32" t="s">
        <v>25</v>
      </c>
      <c r="H238" s="32">
        <v>3</v>
      </c>
      <c r="I238" s="32">
        <v>32</v>
      </c>
      <c r="J238" s="32">
        <f>SUM(H238*100+I238)</f>
        <v>332</v>
      </c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42" t="s">
        <v>533</v>
      </c>
    </row>
    <row r="239" spans="1:24" s="44" customFormat="1" ht="21.75" x14ac:dyDescent="0.5">
      <c r="A239" s="197">
        <v>1019</v>
      </c>
      <c r="B239" s="221" t="s">
        <v>13</v>
      </c>
      <c r="C239" s="254">
        <v>3891</v>
      </c>
      <c r="D239" s="254">
        <v>16</v>
      </c>
      <c r="E239" s="254">
        <v>5007</v>
      </c>
      <c r="F239" s="255">
        <v>4</v>
      </c>
      <c r="G239" s="223" t="s">
        <v>25</v>
      </c>
      <c r="H239" s="223">
        <v>2</v>
      </c>
      <c r="I239" s="223">
        <v>72.5</v>
      </c>
      <c r="J239" s="223"/>
      <c r="K239" s="223"/>
      <c r="L239" s="223"/>
      <c r="M239" s="223"/>
      <c r="N239" s="223">
        <f>SUM(H239*100+I239)</f>
        <v>272.5</v>
      </c>
      <c r="O239" s="223"/>
      <c r="P239" s="223"/>
      <c r="Q239" s="223"/>
      <c r="R239" s="223"/>
      <c r="S239" s="223"/>
      <c r="T239" s="223"/>
      <c r="U239" s="223"/>
      <c r="V239" s="223"/>
      <c r="W239" s="223"/>
      <c r="X239" s="230" t="s">
        <v>103</v>
      </c>
    </row>
    <row r="240" spans="1:24" s="44" customFormat="1" ht="21.75" x14ac:dyDescent="0.5">
      <c r="A240" s="253">
        <v>1020</v>
      </c>
      <c r="B240" s="71" t="s">
        <v>13</v>
      </c>
      <c r="C240" s="46">
        <v>32102</v>
      </c>
      <c r="D240" s="46">
        <v>335</v>
      </c>
      <c r="E240" s="46">
        <v>347</v>
      </c>
      <c r="F240" s="46">
        <v>4</v>
      </c>
      <c r="G240" s="45" t="s">
        <v>25</v>
      </c>
      <c r="H240" s="45">
        <v>3</v>
      </c>
      <c r="I240" s="45">
        <v>41</v>
      </c>
      <c r="J240" s="45"/>
      <c r="K240" s="45"/>
      <c r="L240" s="45"/>
      <c r="M240" s="45"/>
      <c r="N240" s="45">
        <f>SUM(H240*100+I240)</f>
        <v>341</v>
      </c>
      <c r="O240" s="45"/>
      <c r="P240" s="45"/>
      <c r="Q240" s="45"/>
      <c r="R240" s="45"/>
      <c r="S240" s="45"/>
      <c r="T240" s="45"/>
      <c r="U240" s="45"/>
      <c r="V240" s="45"/>
      <c r="W240" s="45"/>
      <c r="X240" s="75" t="s">
        <v>103</v>
      </c>
    </row>
    <row r="241" spans="1:24" s="44" customFormat="1" x14ac:dyDescent="0.65">
      <c r="A241" s="275" t="s">
        <v>1978</v>
      </c>
      <c r="B241" s="275"/>
      <c r="C241" s="275"/>
      <c r="D241" s="275"/>
      <c r="E241" s="275"/>
      <c r="F241" s="275"/>
      <c r="G241" s="275"/>
      <c r="H241" s="275"/>
      <c r="I241" s="275"/>
      <c r="J241" s="275"/>
      <c r="K241" s="275"/>
      <c r="L241" s="275"/>
      <c r="M241" s="275"/>
      <c r="N241" s="275"/>
      <c r="O241" s="275"/>
      <c r="P241" s="275"/>
      <c r="Q241" s="275"/>
      <c r="R241" s="275"/>
      <c r="S241" s="275"/>
      <c r="T241" s="275"/>
      <c r="U241" s="275"/>
      <c r="V241" s="275"/>
      <c r="W241" s="275"/>
      <c r="X241" s="275"/>
    </row>
    <row r="242" spans="1:24" s="44" customFormat="1" x14ac:dyDescent="0.5">
      <c r="A242" s="313" t="s">
        <v>1102</v>
      </c>
      <c r="B242" s="313"/>
      <c r="C242" s="313"/>
      <c r="D242" s="313"/>
      <c r="E242" s="313"/>
      <c r="F242" s="313"/>
      <c r="G242" s="313"/>
      <c r="H242" s="313"/>
      <c r="I242" s="313"/>
      <c r="J242" s="313"/>
      <c r="K242" s="313"/>
      <c r="L242" s="313"/>
      <c r="M242" s="313"/>
      <c r="N242" s="313"/>
      <c r="O242" s="313"/>
      <c r="P242" s="313"/>
      <c r="Q242" s="313"/>
      <c r="R242" s="313"/>
      <c r="S242" s="313"/>
      <c r="T242" s="313"/>
      <c r="U242" s="313"/>
      <c r="V242" s="313"/>
      <c r="W242" s="313"/>
      <c r="X242" s="313"/>
    </row>
    <row r="243" spans="1:24" s="44" customFormat="1" x14ac:dyDescent="0.5">
      <c r="A243" s="276" t="s">
        <v>1069</v>
      </c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  <c r="L243" s="276"/>
      <c r="M243" s="276"/>
      <c r="N243" s="276"/>
      <c r="O243" s="276"/>
      <c r="P243" s="276"/>
      <c r="Q243" s="276"/>
      <c r="R243" s="276"/>
      <c r="S243" s="276"/>
      <c r="T243" s="276"/>
      <c r="U243" s="276"/>
      <c r="V243" s="276"/>
      <c r="W243" s="276"/>
      <c r="X243" s="276"/>
    </row>
    <row r="244" spans="1:24" s="44" customFormat="1" x14ac:dyDescent="0.65">
      <c r="A244" s="314" t="s">
        <v>1070</v>
      </c>
      <c r="B244" s="314"/>
      <c r="C244" s="314"/>
      <c r="D244" s="314"/>
      <c r="E244" s="314"/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  <c r="U244" s="314"/>
      <c r="V244" s="314"/>
      <c r="W244" s="314"/>
      <c r="X244" s="314"/>
    </row>
    <row r="245" spans="1:24" s="44" customFormat="1" ht="21.75" x14ac:dyDescent="0.5">
      <c r="A245" s="271" t="s">
        <v>1089</v>
      </c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3"/>
      <c r="O245" s="271" t="s">
        <v>1101</v>
      </c>
      <c r="P245" s="272"/>
      <c r="Q245" s="272"/>
      <c r="R245" s="272"/>
      <c r="S245" s="272"/>
      <c r="T245" s="272"/>
      <c r="U245" s="272"/>
      <c r="V245" s="272"/>
      <c r="W245" s="272"/>
      <c r="X245" s="273"/>
    </row>
    <row r="246" spans="1:24" s="44" customFormat="1" ht="21.75" x14ac:dyDescent="0.5">
      <c r="A246" s="306" t="s">
        <v>1071</v>
      </c>
      <c r="B246" s="211"/>
      <c r="C246" s="199"/>
      <c r="D246" s="277" t="s">
        <v>0</v>
      </c>
      <c r="E246" s="289" t="s">
        <v>1</v>
      </c>
      <c r="F246" s="197"/>
      <c r="G246" s="291" t="s">
        <v>18</v>
      </c>
      <c r="H246" s="292"/>
      <c r="I246" s="293"/>
      <c r="J246" s="265" t="s">
        <v>1088</v>
      </c>
      <c r="K246" s="266"/>
      <c r="L246" s="266"/>
      <c r="M246" s="266"/>
      <c r="N246" s="267"/>
      <c r="O246" s="268" t="s">
        <v>1071</v>
      </c>
      <c r="P246" s="211"/>
      <c r="Q246" s="211"/>
      <c r="R246" s="211"/>
      <c r="S246" s="308" t="s">
        <v>1088</v>
      </c>
      <c r="T246" s="309"/>
      <c r="U246" s="309"/>
      <c r="V246" s="309"/>
      <c r="W246" s="310"/>
      <c r="X246" s="261" t="s">
        <v>1100</v>
      </c>
    </row>
    <row r="247" spans="1:24" s="44" customFormat="1" ht="21.75" x14ac:dyDescent="0.5">
      <c r="A247" s="307"/>
      <c r="B247" s="212" t="s">
        <v>1072</v>
      </c>
      <c r="C247" s="200" t="s">
        <v>1073</v>
      </c>
      <c r="D247" s="278"/>
      <c r="E247" s="290"/>
      <c r="F247" s="210" t="s">
        <v>1075</v>
      </c>
      <c r="G247" s="277" t="s">
        <v>19</v>
      </c>
      <c r="H247" s="277" t="s">
        <v>20</v>
      </c>
      <c r="I247" s="277" t="s">
        <v>21</v>
      </c>
      <c r="J247" s="201"/>
      <c r="K247" s="261" t="s">
        <v>1079</v>
      </c>
      <c r="L247" s="261" t="s">
        <v>1080</v>
      </c>
      <c r="M247" s="203"/>
      <c r="N247" s="205" t="s">
        <v>1086</v>
      </c>
      <c r="O247" s="269"/>
      <c r="P247" s="212"/>
      <c r="Q247" s="212" t="s">
        <v>1072</v>
      </c>
      <c r="R247" s="212" t="s">
        <v>1094</v>
      </c>
      <c r="S247" s="205"/>
      <c r="T247" s="281" t="s">
        <v>1079</v>
      </c>
      <c r="U247" s="261" t="s">
        <v>1080</v>
      </c>
      <c r="V247" s="203"/>
      <c r="W247" s="205" t="s">
        <v>1097</v>
      </c>
      <c r="X247" s="262"/>
    </row>
    <row r="248" spans="1:24" s="44" customFormat="1" ht="21.75" x14ac:dyDescent="0.5">
      <c r="A248" s="307"/>
      <c r="B248" s="212" t="s">
        <v>22</v>
      </c>
      <c r="C248" s="200" t="s">
        <v>1074</v>
      </c>
      <c r="D248" s="278"/>
      <c r="E248" s="290"/>
      <c r="F248" s="106" t="s">
        <v>1076</v>
      </c>
      <c r="G248" s="278"/>
      <c r="H248" s="278"/>
      <c r="I248" s="278"/>
      <c r="J248" s="204" t="s">
        <v>1078</v>
      </c>
      <c r="K248" s="262"/>
      <c r="L248" s="262"/>
      <c r="M248" s="203" t="s">
        <v>1081</v>
      </c>
      <c r="N248" s="206" t="s">
        <v>1085</v>
      </c>
      <c r="O248" s="269"/>
      <c r="P248" s="212" t="s">
        <v>1090</v>
      </c>
      <c r="Q248" s="212" t="s">
        <v>1091</v>
      </c>
      <c r="R248" s="212" t="s">
        <v>1095</v>
      </c>
      <c r="S248" s="206" t="s">
        <v>1078</v>
      </c>
      <c r="T248" s="284"/>
      <c r="U248" s="262"/>
      <c r="V248" s="203" t="s">
        <v>1081</v>
      </c>
      <c r="W248" s="206" t="s">
        <v>1098</v>
      </c>
      <c r="X248" s="262"/>
    </row>
    <row r="249" spans="1:24" s="44" customFormat="1" ht="21.75" x14ac:dyDescent="0.5">
      <c r="A249" s="307"/>
      <c r="B249" s="212"/>
      <c r="C249" s="200" t="s">
        <v>861</v>
      </c>
      <c r="D249" s="278"/>
      <c r="E249" s="290"/>
      <c r="F249" s="210" t="s">
        <v>1077</v>
      </c>
      <c r="G249" s="278"/>
      <c r="H249" s="278"/>
      <c r="I249" s="278"/>
      <c r="J249" s="204" t="s">
        <v>1082</v>
      </c>
      <c r="K249" s="262"/>
      <c r="L249" s="262"/>
      <c r="M249" s="203" t="s">
        <v>1084</v>
      </c>
      <c r="N249" s="206" t="s">
        <v>1087</v>
      </c>
      <c r="O249" s="269"/>
      <c r="P249" s="212"/>
      <c r="Q249" s="212" t="s">
        <v>1092</v>
      </c>
      <c r="R249" s="212" t="s">
        <v>1096</v>
      </c>
      <c r="S249" s="206" t="s">
        <v>1082</v>
      </c>
      <c r="T249" s="284"/>
      <c r="U249" s="262"/>
      <c r="V249" s="203" t="s">
        <v>1084</v>
      </c>
      <c r="W249" s="206" t="s">
        <v>1091</v>
      </c>
      <c r="X249" s="262"/>
    </row>
    <row r="250" spans="1:24" s="44" customFormat="1" ht="21.75" x14ac:dyDescent="0.5">
      <c r="A250" s="28"/>
      <c r="B250" s="213"/>
      <c r="C250" s="22"/>
      <c r="D250" s="209"/>
      <c r="E250" s="22"/>
      <c r="F250" s="214"/>
      <c r="G250" s="295"/>
      <c r="H250" s="295"/>
      <c r="I250" s="295"/>
      <c r="J250" s="208" t="s">
        <v>1083</v>
      </c>
      <c r="K250" s="263"/>
      <c r="L250" s="263"/>
      <c r="M250" s="30" t="s">
        <v>1085</v>
      </c>
      <c r="N250" s="207" t="s">
        <v>1072</v>
      </c>
      <c r="O250" s="270"/>
      <c r="P250" s="213"/>
      <c r="Q250" s="213" t="s">
        <v>1093</v>
      </c>
      <c r="R250" s="213"/>
      <c r="S250" s="207" t="s">
        <v>1083</v>
      </c>
      <c r="T250" s="296"/>
      <c r="U250" s="263"/>
      <c r="V250" s="30" t="s">
        <v>1085</v>
      </c>
      <c r="W250" s="207" t="s">
        <v>1099</v>
      </c>
      <c r="X250" s="263"/>
    </row>
    <row r="251" spans="1:24" s="44" customFormat="1" ht="21.75" x14ac:dyDescent="0.5">
      <c r="A251" s="253">
        <v>1021</v>
      </c>
      <c r="B251" s="33" t="s">
        <v>13</v>
      </c>
      <c r="C251" s="46">
        <v>41901</v>
      </c>
      <c r="D251" s="46">
        <v>179</v>
      </c>
      <c r="E251" s="46">
        <v>198</v>
      </c>
      <c r="F251" s="34">
        <v>4</v>
      </c>
      <c r="G251" s="32" t="s">
        <v>25</v>
      </c>
      <c r="H251" s="32">
        <v>3</v>
      </c>
      <c r="I251" s="32">
        <v>9</v>
      </c>
      <c r="J251" s="32"/>
      <c r="K251" s="32">
        <f>SUM(H251*100+I251)</f>
        <v>309</v>
      </c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42" t="s">
        <v>32</v>
      </c>
    </row>
    <row r="252" spans="1:24" s="44" customFormat="1" ht="21.75" x14ac:dyDescent="0.5">
      <c r="A252" s="253">
        <v>1022</v>
      </c>
      <c r="B252" s="33" t="s">
        <v>13</v>
      </c>
      <c r="C252" s="46">
        <v>3392</v>
      </c>
      <c r="D252" s="46">
        <v>17</v>
      </c>
      <c r="E252" s="46">
        <v>5008</v>
      </c>
      <c r="F252" s="34">
        <v>4</v>
      </c>
      <c r="G252" s="32" t="s">
        <v>25</v>
      </c>
      <c r="H252" s="32" t="s">
        <v>25</v>
      </c>
      <c r="I252" s="32">
        <v>82.6</v>
      </c>
      <c r="J252" s="32">
        <f>SUM(I252)</f>
        <v>82.6</v>
      </c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42" t="s">
        <v>551</v>
      </c>
    </row>
    <row r="253" spans="1:24" s="44" customFormat="1" ht="21.75" x14ac:dyDescent="0.5">
      <c r="A253" s="253">
        <v>1023</v>
      </c>
      <c r="B253" s="33" t="s">
        <v>13</v>
      </c>
      <c r="C253" s="46">
        <v>2206</v>
      </c>
      <c r="D253" s="46">
        <v>1281</v>
      </c>
      <c r="E253" s="46">
        <v>4808</v>
      </c>
      <c r="F253" s="34"/>
      <c r="G253" s="32">
        <v>1</v>
      </c>
      <c r="H253" s="32">
        <v>1</v>
      </c>
      <c r="I253" s="32">
        <v>7</v>
      </c>
      <c r="J253" s="32">
        <f>SUM(G253*400+H253*100+I253)</f>
        <v>507</v>
      </c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42" t="s">
        <v>533</v>
      </c>
    </row>
    <row r="254" spans="1:24" s="44" customFormat="1" ht="21.75" x14ac:dyDescent="0.5">
      <c r="A254" s="253">
        <v>1024</v>
      </c>
      <c r="B254" s="33" t="s">
        <v>13</v>
      </c>
      <c r="C254" s="46">
        <v>32074</v>
      </c>
      <c r="D254" s="46">
        <v>297</v>
      </c>
      <c r="E254" s="46">
        <v>314</v>
      </c>
      <c r="F254" s="34">
        <v>4</v>
      </c>
      <c r="G254" s="32">
        <v>2</v>
      </c>
      <c r="H254" s="32" t="s">
        <v>25</v>
      </c>
      <c r="I254" s="32">
        <v>76</v>
      </c>
      <c r="J254" s="32">
        <f>SUM(G254*400+I254)</f>
        <v>876</v>
      </c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42" t="s">
        <v>533</v>
      </c>
    </row>
    <row r="255" spans="1:24" s="44" customFormat="1" ht="21.75" x14ac:dyDescent="0.5">
      <c r="A255" s="253">
        <v>1025</v>
      </c>
      <c r="B255" s="33" t="s">
        <v>13</v>
      </c>
      <c r="C255" s="46">
        <v>927</v>
      </c>
      <c r="D255" s="46">
        <v>1249</v>
      </c>
      <c r="E255" s="46">
        <v>4345</v>
      </c>
      <c r="F255" s="34">
        <v>4</v>
      </c>
      <c r="G255" s="32">
        <v>3</v>
      </c>
      <c r="H255" s="32">
        <v>1</v>
      </c>
      <c r="I255" s="32">
        <v>20</v>
      </c>
      <c r="J255" s="32"/>
      <c r="K255" s="32"/>
      <c r="L255" s="32"/>
      <c r="M255" s="32"/>
      <c r="N255" s="32">
        <f>SUM(G255*400+H255*100+I255)</f>
        <v>1320</v>
      </c>
      <c r="O255" s="32"/>
      <c r="P255" s="32"/>
      <c r="Q255" s="32"/>
      <c r="R255" s="32"/>
      <c r="S255" s="32"/>
      <c r="T255" s="32"/>
      <c r="U255" s="32"/>
      <c r="V255" s="32"/>
      <c r="W255" s="32"/>
      <c r="X255" s="42" t="s">
        <v>722</v>
      </c>
    </row>
    <row r="256" spans="1:24" s="44" customFormat="1" ht="21.75" x14ac:dyDescent="0.5">
      <c r="A256" s="253">
        <v>1026</v>
      </c>
      <c r="B256" s="33" t="s">
        <v>13</v>
      </c>
      <c r="C256" s="46">
        <v>2207</v>
      </c>
      <c r="D256" s="46">
        <v>1282</v>
      </c>
      <c r="E256" s="46">
        <v>4809</v>
      </c>
      <c r="F256" s="34">
        <v>9</v>
      </c>
      <c r="G256" s="32">
        <v>1</v>
      </c>
      <c r="H256" s="32">
        <v>1</v>
      </c>
      <c r="I256" s="32">
        <v>7.1</v>
      </c>
      <c r="J256" s="32">
        <f>SUM(G256*400+H256*100+I256)</f>
        <v>507.1</v>
      </c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42" t="s">
        <v>533</v>
      </c>
    </row>
    <row r="257" spans="1:24" s="44" customFormat="1" ht="21.75" x14ac:dyDescent="0.5">
      <c r="A257" s="253">
        <v>1027</v>
      </c>
      <c r="B257" s="33" t="s">
        <v>13</v>
      </c>
      <c r="C257" s="46">
        <v>925</v>
      </c>
      <c r="D257" s="46">
        <v>1247</v>
      </c>
      <c r="E257" s="46">
        <v>4371</v>
      </c>
      <c r="F257" s="34">
        <v>13</v>
      </c>
      <c r="G257" s="32">
        <v>1</v>
      </c>
      <c r="H257" s="32">
        <v>3</v>
      </c>
      <c r="I257" s="32">
        <v>62</v>
      </c>
      <c r="J257" s="32"/>
      <c r="K257" s="32"/>
      <c r="L257" s="32"/>
      <c r="M257" s="32"/>
      <c r="N257" s="32">
        <f>SUM(G257*400+H257*100+I257)</f>
        <v>762</v>
      </c>
      <c r="O257" s="32"/>
      <c r="P257" s="32"/>
      <c r="Q257" s="32"/>
      <c r="R257" s="32"/>
      <c r="S257" s="32"/>
      <c r="T257" s="32"/>
      <c r="U257" s="32"/>
      <c r="V257" s="32"/>
      <c r="W257" s="32"/>
      <c r="X257" s="42" t="s">
        <v>616</v>
      </c>
    </row>
    <row r="258" spans="1:24" s="44" customFormat="1" ht="21.75" x14ac:dyDescent="0.5">
      <c r="A258" s="253">
        <v>1028</v>
      </c>
      <c r="B258" s="33" t="s">
        <v>13</v>
      </c>
      <c r="C258" s="46">
        <v>2208</v>
      </c>
      <c r="D258" s="46">
        <v>1283</v>
      </c>
      <c r="E258" s="46">
        <v>4810</v>
      </c>
      <c r="F258" s="34">
        <v>4</v>
      </c>
      <c r="G258" s="32">
        <v>1</v>
      </c>
      <c r="H258" s="32">
        <v>1</v>
      </c>
      <c r="I258" s="32">
        <v>7.1</v>
      </c>
      <c r="J258" s="32"/>
      <c r="K258" s="32"/>
      <c r="L258" s="32"/>
      <c r="M258" s="32"/>
      <c r="N258" s="32">
        <f>SUM(G258*400+H258*100+I258)</f>
        <v>507.1</v>
      </c>
      <c r="O258" s="32"/>
      <c r="P258" s="32"/>
      <c r="Q258" s="32"/>
      <c r="R258" s="32"/>
      <c r="S258" s="32"/>
      <c r="T258" s="32"/>
      <c r="U258" s="32"/>
      <c r="V258" s="32"/>
      <c r="W258" s="32"/>
      <c r="X258" s="42" t="s">
        <v>203</v>
      </c>
    </row>
    <row r="259" spans="1:24" s="44" customFormat="1" ht="21.75" x14ac:dyDescent="0.5">
      <c r="A259" s="253">
        <v>1029</v>
      </c>
      <c r="B259" s="33" t="s">
        <v>13</v>
      </c>
      <c r="C259" s="46">
        <v>926</v>
      </c>
      <c r="D259" s="46">
        <v>1248</v>
      </c>
      <c r="E259" s="46">
        <v>4372</v>
      </c>
      <c r="F259" s="34">
        <v>13</v>
      </c>
      <c r="G259" s="32">
        <v>2</v>
      </c>
      <c r="H259" s="32" t="s">
        <v>25</v>
      </c>
      <c r="I259" s="32">
        <v>11</v>
      </c>
      <c r="J259" s="32">
        <f>SUM(G259*400+I259)</f>
        <v>811</v>
      </c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42" t="s">
        <v>533</v>
      </c>
    </row>
    <row r="260" spans="1:24" s="44" customFormat="1" ht="21.75" x14ac:dyDescent="0.5">
      <c r="A260" s="253">
        <v>1030</v>
      </c>
      <c r="B260" s="33" t="s">
        <v>13</v>
      </c>
      <c r="C260" s="46">
        <v>56549</v>
      </c>
      <c r="D260" s="46">
        <v>884</v>
      </c>
      <c r="E260" s="46">
        <v>3322</v>
      </c>
      <c r="F260" s="34">
        <v>13</v>
      </c>
      <c r="G260" s="32">
        <v>1</v>
      </c>
      <c r="H260" s="32">
        <v>2</v>
      </c>
      <c r="I260" s="32">
        <v>40</v>
      </c>
      <c r="J260" s="32">
        <f>SUM(G260*400+H260*100+I260)</f>
        <v>640</v>
      </c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42" t="s">
        <v>533</v>
      </c>
    </row>
    <row r="261" spans="1:24" s="44" customFormat="1" ht="21.75" x14ac:dyDescent="0.5">
      <c r="A261" s="253">
        <v>1031</v>
      </c>
      <c r="B261" s="33" t="s">
        <v>13</v>
      </c>
      <c r="C261" s="46">
        <v>51119</v>
      </c>
      <c r="D261" s="46">
        <v>885</v>
      </c>
      <c r="E261" s="46">
        <v>920</v>
      </c>
      <c r="F261" s="34">
        <v>13</v>
      </c>
      <c r="G261" s="32" t="s">
        <v>25</v>
      </c>
      <c r="H261" s="32">
        <v>2</v>
      </c>
      <c r="I261" s="32">
        <v>74</v>
      </c>
      <c r="J261" s="32">
        <f>SUM(H261*100+I261)</f>
        <v>274</v>
      </c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42" t="s">
        <v>533</v>
      </c>
    </row>
    <row r="262" spans="1:24" s="44" customFormat="1" ht="21.75" x14ac:dyDescent="0.5">
      <c r="A262" s="253">
        <v>1032</v>
      </c>
      <c r="B262" s="33" t="s">
        <v>13</v>
      </c>
      <c r="C262" s="46">
        <v>51120</v>
      </c>
      <c r="D262" s="46">
        <v>886</v>
      </c>
      <c r="E262" s="46">
        <v>921</v>
      </c>
      <c r="F262" s="34">
        <v>9</v>
      </c>
      <c r="G262" s="32">
        <v>1</v>
      </c>
      <c r="H262" s="32">
        <v>1</v>
      </c>
      <c r="I262" s="32">
        <v>91</v>
      </c>
      <c r="J262" s="32"/>
      <c r="K262" s="32"/>
      <c r="L262" s="32"/>
      <c r="M262" s="32"/>
      <c r="N262" s="32">
        <f>SUM(G262*400+H262*100+I262)</f>
        <v>591</v>
      </c>
      <c r="O262" s="32"/>
      <c r="P262" s="32"/>
      <c r="Q262" s="32"/>
      <c r="R262" s="32"/>
      <c r="S262" s="32"/>
      <c r="T262" s="32"/>
      <c r="U262" s="32"/>
      <c r="V262" s="32"/>
      <c r="W262" s="32"/>
      <c r="X262" s="42" t="s">
        <v>723</v>
      </c>
    </row>
    <row r="263" spans="1:24" s="44" customFormat="1" ht="21.75" x14ac:dyDescent="0.5">
      <c r="A263" s="253">
        <v>1033</v>
      </c>
      <c r="B263" s="33" t="s">
        <v>13</v>
      </c>
      <c r="C263" s="32">
        <v>51121</v>
      </c>
      <c r="D263" s="32">
        <v>887</v>
      </c>
      <c r="E263" s="32">
        <v>922</v>
      </c>
      <c r="F263" s="32"/>
      <c r="G263" s="32" t="s">
        <v>25</v>
      </c>
      <c r="H263" s="32">
        <v>3</v>
      </c>
      <c r="I263" s="32">
        <v>83</v>
      </c>
      <c r="J263" s="32"/>
      <c r="K263" s="32"/>
      <c r="L263" s="32"/>
      <c r="M263" s="32"/>
      <c r="N263" s="32">
        <f>SUM(H263*100+I263)</f>
        <v>383</v>
      </c>
      <c r="O263" s="32"/>
      <c r="P263" s="32"/>
      <c r="Q263" s="32"/>
      <c r="R263" s="32"/>
      <c r="S263" s="32"/>
      <c r="T263" s="32"/>
      <c r="U263" s="32"/>
      <c r="V263" s="32"/>
      <c r="W263" s="32"/>
      <c r="X263" s="42" t="s">
        <v>553</v>
      </c>
    </row>
    <row r="264" spans="1:24" s="44" customFormat="1" ht="21.75" x14ac:dyDescent="0.5">
      <c r="A264" s="253">
        <v>1034</v>
      </c>
      <c r="B264" s="33" t="s">
        <v>13</v>
      </c>
      <c r="C264" s="46">
        <v>56550</v>
      </c>
      <c r="D264" s="46">
        <v>888</v>
      </c>
      <c r="E264" s="46">
        <v>3324</v>
      </c>
      <c r="F264" s="34">
        <v>9</v>
      </c>
      <c r="G264" s="32">
        <v>1</v>
      </c>
      <c r="H264" s="32" t="s">
        <v>25</v>
      </c>
      <c r="I264" s="32">
        <v>30</v>
      </c>
      <c r="J264" s="32">
        <f>SUM(G264*400+I264)</f>
        <v>430</v>
      </c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42" t="s">
        <v>533</v>
      </c>
    </row>
    <row r="265" spans="1:24" s="44" customFormat="1" ht="21.75" x14ac:dyDescent="0.5">
      <c r="A265" s="253">
        <v>1035</v>
      </c>
      <c r="B265" s="33" t="s">
        <v>13</v>
      </c>
      <c r="C265" s="46">
        <v>2209</v>
      </c>
      <c r="D265" s="46">
        <v>1284</v>
      </c>
      <c r="E265" s="46">
        <v>4811</v>
      </c>
      <c r="F265" s="34"/>
      <c r="G265" s="32">
        <v>1</v>
      </c>
      <c r="H265" s="32">
        <v>1</v>
      </c>
      <c r="I265" s="32">
        <v>7.1</v>
      </c>
      <c r="J265" s="32">
        <f>SUM(G265*400+H265*100+I265)</f>
        <v>507.1</v>
      </c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42" t="s">
        <v>533</v>
      </c>
    </row>
    <row r="266" spans="1:24" s="44" customFormat="1" ht="21.75" x14ac:dyDescent="0.5">
      <c r="A266" s="253">
        <v>1036</v>
      </c>
      <c r="B266" s="33" t="s">
        <v>13</v>
      </c>
      <c r="C266" s="46">
        <v>31627</v>
      </c>
      <c r="D266" s="46">
        <v>312</v>
      </c>
      <c r="E266" s="46">
        <v>325</v>
      </c>
      <c r="F266" s="34">
        <v>4</v>
      </c>
      <c r="G266" s="32" t="s">
        <v>25</v>
      </c>
      <c r="H266" s="32">
        <v>3</v>
      </c>
      <c r="I266" s="32">
        <v>54</v>
      </c>
      <c r="J266" s="32"/>
      <c r="K266" s="32">
        <f>SUM(H266*100+I266)</f>
        <v>354</v>
      </c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42" t="s">
        <v>32</v>
      </c>
    </row>
    <row r="267" spans="1:24" s="44" customFormat="1" ht="21.75" x14ac:dyDescent="0.5">
      <c r="A267" s="253">
        <v>1037</v>
      </c>
      <c r="B267" s="33" t="s">
        <v>13</v>
      </c>
      <c r="C267" s="46">
        <v>32083</v>
      </c>
      <c r="D267" s="46">
        <v>313</v>
      </c>
      <c r="E267" s="46">
        <v>326</v>
      </c>
      <c r="F267" s="34">
        <v>4</v>
      </c>
      <c r="G267" s="32" t="s">
        <v>25</v>
      </c>
      <c r="H267" s="32">
        <v>2</v>
      </c>
      <c r="I267" s="32">
        <v>67</v>
      </c>
      <c r="J267" s="32"/>
      <c r="K267" s="32">
        <f>SUM(H267*100+I267)</f>
        <v>267</v>
      </c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42" t="s">
        <v>32</v>
      </c>
    </row>
    <row r="268" spans="1:24" s="44" customFormat="1" ht="21.75" x14ac:dyDescent="0.5">
      <c r="A268" s="253">
        <v>1038</v>
      </c>
      <c r="B268" s="33" t="s">
        <v>13</v>
      </c>
      <c r="C268" s="46">
        <v>32084</v>
      </c>
      <c r="D268" s="46">
        <v>314</v>
      </c>
      <c r="E268" s="46">
        <v>327</v>
      </c>
      <c r="F268" s="34"/>
      <c r="G268" s="32" t="s">
        <v>25</v>
      </c>
      <c r="H268" s="32">
        <v>2</v>
      </c>
      <c r="I268" s="32">
        <v>93</v>
      </c>
      <c r="J268" s="32">
        <f>SUM(H268*100+I268)</f>
        <v>293</v>
      </c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42" t="s">
        <v>533</v>
      </c>
    </row>
    <row r="269" spans="1:24" s="44" customFormat="1" ht="21.75" x14ac:dyDescent="0.5">
      <c r="A269" s="253">
        <v>1039</v>
      </c>
      <c r="B269" s="33" t="s">
        <v>13</v>
      </c>
      <c r="C269" s="46">
        <v>32086</v>
      </c>
      <c r="D269" s="46">
        <v>316</v>
      </c>
      <c r="E269" s="46">
        <v>329</v>
      </c>
      <c r="F269" s="34">
        <v>9</v>
      </c>
      <c r="G269" s="32">
        <v>1</v>
      </c>
      <c r="H269" s="32" t="s">
        <v>25</v>
      </c>
      <c r="I269" s="32">
        <v>55</v>
      </c>
      <c r="J269" s="32">
        <f>SUM(G269*400+I269)</f>
        <v>455</v>
      </c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42" t="s">
        <v>533</v>
      </c>
    </row>
    <row r="270" spans="1:24" s="44" customFormat="1" ht="21.75" x14ac:dyDescent="0.5">
      <c r="A270" s="253">
        <v>1040</v>
      </c>
      <c r="B270" s="33" t="s">
        <v>13</v>
      </c>
      <c r="C270" s="46">
        <v>65478</v>
      </c>
      <c r="D270" s="46">
        <v>889</v>
      </c>
      <c r="E270" s="46">
        <v>3650</v>
      </c>
      <c r="F270" s="34">
        <v>9</v>
      </c>
      <c r="G270" s="32">
        <v>4</v>
      </c>
      <c r="H270" s="32">
        <v>1</v>
      </c>
      <c r="I270" s="32">
        <v>68</v>
      </c>
      <c r="J270" s="32"/>
      <c r="K270" s="32"/>
      <c r="L270" s="32"/>
      <c r="M270" s="32"/>
      <c r="N270" s="32">
        <f>SUM(G270*400+H270*100+I270)</f>
        <v>1768</v>
      </c>
      <c r="O270" s="32"/>
      <c r="P270" s="32"/>
      <c r="Q270" s="32"/>
      <c r="R270" s="32"/>
      <c r="S270" s="32"/>
      <c r="T270" s="32"/>
      <c r="U270" s="32"/>
      <c r="V270" s="32"/>
      <c r="W270" s="32"/>
      <c r="X270" s="42" t="s">
        <v>616</v>
      </c>
    </row>
    <row r="271" spans="1:24" s="44" customFormat="1" ht="21.75" x14ac:dyDescent="0.5">
      <c r="A271" s="253">
        <v>1041</v>
      </c>
      <c r="B271" s="33" t="s">
        <v>13</v>
      </c>
      <c r="C271" s="46">
        <v>32085</v>
      </c>
      <c r="D271" s="46">
        <v>315</v>
      </c>
      <c r="E271" s="46">
        <v>328</v>
      </c>
      <c r="F271" s="34">
        <v>13</v>
      </c>
      <c r="G271" s="32" t="s">
        <v>25</v>
      </c>
      <c r="H271" s="32">
        <v>3</v>
      </c>
      <c r="I271" s="32">
        <v>18</v>
      </c>
      <c r="J271" s="32"/>
      <c r="K271" s="32">
        <f>SUM(H271*100+I271)</f>
        <v>318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42" t="s">
        <v>122</v>
      </c>
    </row>
    <row r="272" spans="1:24" s="44" customFormat="1" ht="21.75" x14ac:dyDescent="0.5">
      <c r="A272" s="253">
        <v>1042</v>
      </c>
      <c r="B272" s="33" t="s">
        <v>13</v>
      </c>
      <c r="C272" s="46">
        <v>32098</v>
      </c>
      <c r="D272" s="46">
        <v>331</v>
      </c>
      <c r="E272" s="46">
        <v>344</v>
      </c>
      <c r="F272" s="34">
        <v>4</v>
      </c>
      <c r="G272" s="32" t="s">
        <v>25</v>
      </c>
      <c r="H272" s="32">
        <v>2</v>
      </c>
      <c r="I272" s="32">
        <v>80</v>
      </c>
      <c r="J272" s="32">
        <f>SUM(H272*100+I272)</f>
        <v>280</v>
      </c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42" t="s">
        <v>161</v>
      </c>
    </row>
    <row r="273" spans="1:24" s="44" customFormat="1" ht="21.75" x14ac:dyDescent="0.5">
      <c r="A273" s="253">
        <v>1043</v>
      </c>
      <c r="B273" s="33" t="s">
        <v>13</v>
      </c>
      <c r="C273" s="46">
        <v>32097</v>
      </c>
      <c r="D273" s="46">
        <v>330</v>
      </c>
      <c r="E273" s="46">
        <v>343</v>
      </c>
      <c r="F273" s="34">
        <v>4</v>
      </c>
      <c r="G273" s="32" t="s">
        <v>25</v>
      </c>
      <c r="H273" s="32">
        <v>3</v>
      </c>
      <c r="I273" s="32">
        <v>30</v>
      </c>
      <c r="J273" s="32"/>
      <c r="K273" s="32"/>
      <c r="L273" s="32"/>
      <c r="M273" s="32">
        <f>SUM(H273*100+I273)</f>
        <v>330</v>
      </c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42" t="s">
        <v>538</v>
      </c>
    </row>
    <row r="274" spans="1:24" s="44" customFormat="1" ht="21.75" x14ac:dyDescent="0.5">
      <c r="A274" s="253">
        <v>1044</v>
      </c>
      <c r="B274" s="33" t="s">
        <v>13</v>
      </c>
      <c r="C274" s="46">
        <v>4090</v>
      </c>
      <c r="D274" s="46">
        <v>20</v>
      </c>
      <c r="E274" s="46">
        <v>8712</v>
      </c>
      <c r="F274" s="34">
        <v>4</v>
      </c>
      <c r="G274" s="32" t="s">
        <v>25</v>
      </c>
      <c r="H274" s="32">
        <v>3</v>
      </c>
      <c r="I274" s="32" t="s">
        <v>25</v>
      </c>
      <c r="J274" s="32"/>
      <c r="K274" s="32">
        <f>SUM(H274*100)</f>
        <v>300</v>
      </c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42" t="s">
        <v>32</v>
      </c>
    </row>
    <row r="275" spans="1:24" s="44" customFormat="1" ht="21.75" x14ac:dyDescent="0.5">
      <c r="A275" s="197">
        <v>1045</v>
      </c>
      <c r="B275" s="221" t="s">
        <v>13</v>
      </c>
      <c r="C275" s="254">
        <v>4091</v>
      </c>
      <c r="D275" s="254">
        <v>4</v>
      </c>
      <c r="E275" s="254">
        <v>8198</v>
      </c>
      <c r="F275" s="255">
        <v>4</v>
      </c>
      <c r="G275" s="223" t="s">
        <v>25</v>
      </c>
      <c r="H275" s="223">
        <v>3</v>
      </c>
      <c r="I275" s="223">
        <v>56</v>
      </c>
      <c r="J275" s="223"/>
      <c r="K275" s="223"/>
      <c r="L275" s="223"/>
      <c r="M275" s="223"/>
      <c r="N275" s="223">
        <f>SUM(H275*100+I275)</f>
        <v>356</v>
      </c>
      <c r="O275" s="223"/>
      <c r="P275" s="223"/>
      <c r="Q275" s="223"/>
      <c r="R275" s="223"/>
      <c r="S275" s="223"/>
      <c r="T275" s="223"/>
      <c r="U275" s="223"/>
      <c r="V275" s="223"/>
      <c r="W275" s="223"/>
      <c r="X275" s="230" t="s">
        <v>713</v>
      </c>
    </row>
    <row r="276" spans="1:24" s="44" customFormat="1" ht="21.75" x14ac:dyDescent="0.5">
      <c r="A276" s="253">
        <v>1046</v>
      </c>
      <c r="B276" s="71" t="s">
        <v>13</v>
      </c>
      <c r="C276" s="46">
        <v>32087</v>
      </c>
      <c r="D276" s="46">
        <v>317</v>
      </c>
      <c r="E276" s="46">
        <v>330</v>
      </c>
      <c r="F276" s="46">
        <v>9</v>
      </c>
      <c r="G276" s="45">
        <v>1</v>
      </c>
      <c r="H276" s="45">
        <v>3</v>
      </c>
      <c r="I276" s="45">
        <v>26</v>
      </c>
      <c r="J276" s="45"/>
      <c r="K276" s="45"/>
      <c r="L276" s="45">
        <f>SUM(G276*400+H276*100+I276)</f>
        <v>726</v>
      </c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75" t="s">
        <v>539</v>
      </c>
    </row>
    <row r="277" spans="1:24" s="44" customFormat="1" x14ac:dyDescent="0.65">
      <c r="A277" s="275" t="s">
        <v>1979</v>
      </c>
      <c r="B277" s="275"/>
      <c r="C277" s="275"/>
      <c r="D277" s="275"/>
      <c r="E277" s="275"/>
      <c r="F277" s="275"/>
      <c r="G277" s="275"/>
      <c r="H277" s="275"/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  <c r="S277" s="275"/>
      <c r="T277" s="275"/>
      <c r="U277" s="275"/>
      <c r="V277" s="275"/>
      <c r="W277" s="275"/>
      <c r="X277" s="275"/>
    </row>
    <row r="278" spans="1:24" s="44" customFormat="1" x14ac:dyDescent="0.5">
      <c r="A278" s="313" t="s">
        <v>1102</v>
      </c>
      <c r="B278" s="313"/>
      <c r="C278" s="313"/>
      <c r="D278" s="313"/>
      <c r="E278" s="313"/>
      <c r="F278" s="313"/>
      <c r="G278" s="313"/>
      <c r="H278" s="313"/>
      <c r="I278" s="313"/>
      <c r="J278" s="313"/>
      <c r="K278" s="313"/>
      <c r="L278" s="313"/>
      <c r="M278" s="313"/>
      <c r="N278" s="313"/>
      <c r="O278" s="313"/>
      <c r="P278" s="313"/>
      <c r="Q278" s="313"/>
      <c r="R278" s="313"/>
      <c r="S278" s="313"/>
      <c r="T278" s="313"/>
      <c r="U278" s="313"/>
      <c r="V278" s="313"/>
      <c r="W278" s="313"/>
      <c r="X278" s="313"/>
    </row>
    <row r="279" spans="1:24" s="44" customFormat="1" x14ac:dyDescent="0.5">
      <c r="A279" s="276" t="s">
        <v>1069</v>
      </c>
      <c r="B279" s="276"/>
      <c r="C279" s="276"/>
      <c r="D279" s="276"/>
      <c r="E279" s="276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6"/>
      <c r="U279" s="276"/>
      <c r="V279" s="276"/>
      <c r="W279" s="276"/>
      <c r="X279" s="276"/>
    </row>
    <row r="280" spans="1:24" s="44" customFormat="1" x14ac:dyDescent="0.65">
      <c r="A280" s="314" t="s">
        <v>1070</v>
      </c>
      <c r="B280" s="314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</row>
    <row r="281" spans="1:24" s="44" customFormat="1" ht="21.75" x14ac:dyDescent="0.5">
      <c r="A281" s="271" t="s">
        <v>1089</v>
      </c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3"/>
      <c r="O281" s="271" t="s">
        <v>1101</v>
      </c>
      <c r="P281" s="272"/>
      <c r="Q281" s="272"/>
      <c r="R281" s="272"/>
      <c r="S281" s="272"/>
      <c r="T281" s="272"/>
      <c r="U281" s="272"/>
      <c r="V281" s="272"/>
      <c r="W281" s="272"/>
      <c r="X281" s="273"/>
    </row>
    <row r="282" spans="1:24" s="44" customFormat="1" ht="21.75" x14ac:dyDescent="0.5">
      <c r="A282" s="306" t="s">
        <v>1071</v>
      </c>
      <c r="B282" s="211"/>
      <c r="C282" s="199"/>
      <c r="D282" s="277" t="s">
        <v>0</v>
      </c>
      <c r="E282" s="289" t="s">
        <v>1</v>
      </c>
      <c r="F282" s="197"/>
      <c r="G282" s="291" t="s">
        <v>18</v>
      </c>
      <c r="H282" s="292"/>
      <c r="I282" s="293"/>
      <c r="J282" s="265" t="s">
        <v>1088</v>
      </c>
      <c r="K282" s="266"/>
      <c r="L282" s="266"/>
      <c r="M282" s="266"/>
      <c r="N282" s="267"/>
      <c r="O282" s="268" t="s">
        <v>1071</v>
      </c>
      <c r="P282" s="211"/>
      <c r="Q282" s="211"/>
      <c r="R282" s="211"/>
      <c r="S282" s="308" t="s">
        <v>1088</v>
      </c>
      <c r="T282" s="309"/>
      <c r="U282" s="309"/>
      <c r="V282" s="309"/>
      <c r="W282" s="310"/>
      <c r="X282" s="261" t="s">
        <v>1100</v>
      </c>
    </row>
    <row r="283" spans="1:24" s="44" customFormat="1" ht="21.75" x14ac:dyDescent="0.5">
      <c r="A283" s="307"/>
      <c r="B283" s="212" t="s">
        <v>1072</v>
      </c>
      <c r="C283" s="200" t="s">
        <v>1073</v>
      </c>
      <c r="D283" s="278"/>
      <c r="E283" s="290"/>
      <c r="F283" s="210" t="s">
        <v>1075</v>
      </c>
      <c r="G283" s="277" t="s">
        <v>19</v>
      </c>
      <c r="H283" s="277" t="s">
        <v>20</v>
      </c>
      <c r="I283" s="277" t="s">
        <v>21</v>
      </c>
      <c r="J283" s="201"/>
      <c r="K283" s="261" t="s">
        <v>1079</v>
      </c>
      <c r="L283" s="261" t="s">
        <v>1080</v>
      </c>
      <c r="M283" s="203"/>
      <c r="N283" s="205" t="s">
        <v>1086</v>
      </c>
      <c r="O283" s="269"/>
      <c r="P283" s="212"/>
      <c r="Q283" s="212" t="s">
        <v>1072</v>
      </c>
      <c r="R283" s="212" t="s">
        <v>1094</v>
      </c>
      <c r="S283" s="205"/>
      <c r="T283" s="281" t="s">
        <v>1079</v>
      </c>
      <c r="U283" s="261" t="s">
        <v>1080</v>
      </c>
      <c r="V283" s="203"/>
      <c r="W283" s="205" t="s">
        <v>1097</v>
      </c>
      <c r="X283" s="262"/>
    </row>
    <row r="284" spans="1:24" s="44" customFormat="1" ht="21.75" x14ac:dyDescent="0.5">
      <c r="A284" s="307"/>
      <c r="B284" s="212" t="s">
        <v>22</v>
      </c>
      <c r="C284" s="200" t="s">
        <v>1074</v>
      </c>
      <c r="D284" s="278"/>
      <c r="E284" s="290"/>
      <c r="F284" s="106" t="s">
        <v>1076</v>
      </c>
      <c r="G284" s="278"/>
      <c r="H284" s="278"/>
      <c r="I284" s="278"/>
      <c r="J284" s="204" t="s">
        <v>1078</v>
      </c>
      <c r="K284" s="262"/>
      <c r="L284" s="262"/>
      <c r="M284" s="203" t="s">
        <v>1081</v>
      </c>
      <c r="N284" s="206" t="s">
        <v>1085</v>
      </c>
      <c r="O284" s="269"/>
      <c r="P284" s="212" t="s">
        <v>1090</v>
      </c>
      <c r="Q284" s="212" t="s">
        <v>1091</v>
      </c>
      <c r="R284" s="212" t="s">
        <v>1095</v>
      </c>
      <c r="S284" s="206" t="s">
        <v>1078</v>
      </c>
      <c r="T284" s="284"/>
      <c r="U284" s="262"/>
      <c r="V284" s="203" t="s">
        <v>1081</v>
      </c>
      <c r="W284" s="206" t="s">
        <v>1098</v>
      </c>
      <c r="X284" s="262"/>
    </row>
    <row r="285" spans="1:24" s="44" customFormat="1" ht="21.75" x14ac:dyDescent="0.5">
      <c r="A285" s="307"/>
      <c r="B285" s="212"/>
      <c r="C285" s="200" t="s">
        <v>861</v>
      </c>
      <c r="D285" s="278"/>
      <c r="E285" s="290"/>
      <c r="F285" s="210" t="s">
        <v>1077</v>
      </c>
      <c r="G285" s="278"/>
      <c r="H285" s="278"/>
      <c r="I285" s="278"/>
      <c r="J285" s="204" t="s">
        <v>1082</v>
      </c>
      <c r="K285" s="262"/>
      <c r="L285" s="262"/>
      <c r="M285" s="203" t="s">
        <v>1084</v>
      </c>
      <c r="N285" s="206" t="s">
        <v>1087</v>
      </c>
      <c r="O285" s="269"/>
      <c r="P285" s="212"/>
      <c r="Q285" s="212" t="s">
        <v>1092</v>
      </c>
      <c r="R285" s="212" t="s">
        <v>1096</v>
      </c>
      <c r="S285" s="206" t="s">
        <v>1082</v>
      </c>
      <c r="T285" s="284"/>
      <c r="U285" s="262"/>
      <c r="V285" s="203" t="s">
        <v>1084</v>
      </c>
      <c r="W285" s="206" t="s">
        <v>1091</v>
      </c>
      <c r="X285" s="262"/>
    </row>
    <row r="286" spans="1:24" s="44" customFormat="1" ht="21.75" x14ac:dyDescent="0.5">
      <c r="A286" s="28"/>
      <c r="B286" s="213"/>
      <c r="C286" s="22"/>
      <c r="D286" s="209"/>
      <c r="E286" s="22"/>
      <c r="F286" s="214"/>
      <c r="G286" s="295"/>
      <c r="H286" s="295"/>
      <c r="I286" s="295"/>
      <c r="J286" s="208" t="s">
        <v>1083</v>
      </c>
      <c r="K286" s="263"/>
      <c r="L286" s="263"/>
      <c r="M286" s="30" t="s">
        <v>1085</v>
      </c>
      <c r="N286" s="207" t="s">
        <v>1072</v>
      </c>
      <c r="O286" s="270"/>
      <c r="P286" s="213"/>
      <c r="Q286" s="213" t="s">
        <v>1093</v>
      </c>
      <c r="R286" s="213"/>
      <c r="S286" s="207" t="s">
        <v>1083</v>
      </c>
      <c r="T286" s="296"/>
      <c r="U286" s="263"/>
      <c r="V286" s="30" t="s">
        <v>1085</v>
      </c>
      <c r="W286" s="207" t="s">
        <v>1099</v>
      </c>
      <c r="X286" s="263"/>
    </row>
    <row r="287" spans="1:24" s="44" customFormat="1" ht="21.75" x14ac:dyDescent="0.5">
      <c r="A287" s="253">
        <v>1047</v>
      </c>
      <c r="B287" s="33" t="s">
        <v>13</v>
      </c>
      <c r="C287" s="46">
        <v>32088</v>
      </c>
      <c r="D287" s="46">
        <v>318</v>
      </c>
      <c r="E287" s="46">
        <v>331</v>
      </c>
      <c r="F287" s="34">
        <v>4</v>
      </c>
      <c r="G287" s="32" t="s">
        <v>25</v>
      </c>
      <c r="H287" s="32">
        <v>2</v>
      </c>
      <c r="I287" s="32">
        <v>1</v>
      </c>
      <c r="J287" s="32"/>
      <c r="K287" s="32">
        <f>SUM(H287*100+I287)</f>
        <v>201</v>
      </c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42" t="s">
        <v>32</v>
      </c>
    </row>
    <row r="288" spans="1:24" s="44" customFormat="1" ht="21.75" x14ac:dyDescent="0.5">
      <c r="A288" s="253">
        <v>1048</v>
      </c>
      <c r="B288" s="33" t="s">
        <v>13</v>
      </c>
      <c r="C288" s="46">
        <v>31628</v>
      </c>
      <c r="D288" s="46">
        <v>329</v>
      </c>
      <c r="E288" s="46">
        <v>341</v>
      </c>
      <c r="F288" s="34">
        <v>4</v>
      </c>
      <c r="G288" s="32">
        <v>1</v>
      </c>
      <c r="H288" s="32">
        <v>2</v>
      </c>
      <c r="I288" s="32">
        <v>16.7</v>
      </c>
      <c r="J288" s="32"/>
      <c r="K288" s="32"/>
      <c r="L288" s="32"/>
      <c r="M288" s="32"/>
      <c r="N288" s="32">
        <f>SUM(G288*400+H288*100+I288)</f>
        <v>616.70000000000005</v>
      </c>
      <c r="O288" s="32"/>
      <c r="P288" s="32"/>
      <c r="Q288" s="32"/>
      <c r="R288" s="32"/>
      <c r="S288" s="32"/>
      <c r="T288" s="32"/>
      <c r="U288" s="32"/>
      <c r="V288" s="32"/>
      <c r="W288" s="32"/>
      <c r="X288" s="42" t="s">
        <v>724</v>
      </c>
    </row>
    <row r="289" spans="1:24" s="44" customFormat="1" ht="21.75" x14ac:dyDescent="0.5">
      <c r="A289" s="253">
        <v>1049</v>
      </c>
      <c r="B289" s="33" t="s">
        <v>13</v>
      </c>
      <c r="C289" s="46">
        <v>32095</v>
      </c>
      <c r="D289" s="46">
        <v>327</v>
      </c>
      <c r="E289" s="46">
        <v>340</v>
      </c>
      <c r="F289" s="34"/>
      <c r="G289" s="32" t="s">
        <v>25</v>
      </c>
      <c r="H289" s="32">
        <v>1</v>
      </c>
      <c r="I289" s="32">
        <v>98</v>
      </c>
      <c r="J289" s="32"/>
      <c r="K289" s="32">
        <f>SUM(H289*100+I289)</f>
        <v>198</v>
      </c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42" t="s">
        <v>32</v>
      </c>
    </row>
    <row r="290" spans="1:24" s="44" customFormat="1" ht="21.75" x14ac:dyDescent="0.5">
      <c r="A290" s="253">
        <v>1050</v>
      </c>
      <c r="B290" s="33" t="s">
        <v>13</v>
      </c>
      <c r="C290" s="46">
        <v>32094</v>
      </c>
      <c r="D290" s="46">
        <v>326</v>
      </c>
      <c r="E290" s="46">
        <v>339</v>
      </c>
      <c r="F290" s="34">
        <v>4</v>
      </c>
      <c r="G290" s="32" t="s">
        <v>25</v>
      </c>
      <c r="H290" s="32">
        <v>1</v>
      </c>
      <c r="I290" s="32">
        <v>91</v>
      </c>
      <c r="J290" s="32"/>
      <c r="K290" s="32">
        <f>SUM(H290*100+I290)</f>
        <v>191</v>
      </c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42" t="s">
        <v>32</v>
      </c>
    </row>
    <row r="291" spans="1:24" s="44" customFormat="1" ht="21.75" x14ac:dyDescent="0.5">
      <c r="A291" s="253">
        <v>1051</v>
      </c>
      <c r="B291" s="33" t="s">
        <v>13</v>
      </c>
      <c r="C291" s="46">
        <v>32093</v>
      </c>
      <c r="D291" s="46">
        <v>325</v>
      </c>
      <c r="E291" s="46">
        <v>338</v>
      </c>
      <c r="F291" s="34">
        <v>4</v>
      </c>
      <c r="G291" s="32" t="s">
        <v>25</v>
      </c>
      <c r="H291" s="32">
        <v>1</v>
      </c>
      <c r="I291" s="32">
        <v>25</v>
      </c>
      <c r="J291" s="32"/>
      <c r="K291" s="32">
        <f>SUM(H291*100+I291)</f>
        <v>125</v>
      </c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42" t="s">
        <v>32</v>
      </c>
    </row>
    <row r="292" spans="1:24" s="44" customFormat="1" ht="21.75" x14ac:dyDescent="0.5">
      <c r="A292" s="253">
        <v>1052</v>
      </c>
      <c r="B292" s="33" t="s">
        <v>13</v>
      </c>
      <c r="C292" s="46">
        <v>11926</v>
      </c>
      <c r="D292" s="46">
        <v>383</v>
      </c>
      <c r="E292" s="46">
        <v>9097</v>
      </c>
      <c r="F292" s="34">
        <v>4</v>
      </c>
      <c r="G292" s="32" t="s">
        <v>25</v>
      </c>
      <c r="H292" s="32">
        <v>1</v>
      </c>
      <c r="I292" s="32" t="s">
        <v>25</v>
      </c>
      <c r="J292" s="32"/>
      <c r="K292" s="32">
        <f>SUM(H292*100)</f>
        <v>100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42" t="s">
        <v>235</v>
      </c>
    </row>
    <row r="293" spans="1:24" s="44" customFormat="1" ht="21.75" x14ac:dyDescent="0.5">
      <c r="A293" s="253">
        <v>1053</v>
      </c>
      <c r="B293" s="33" t="s">
        <v>13</v>
      </c>
      <c r="C293" s="46">
        <v>11927</v>
      </c>
      <c r="D293" s="46">
        <v>384</v>
      </c>
      <c r="E293" s="46">
        <v>9098</v>
      </c>
      <c r="F293" s="34">
        <v>4</v>
      </c>
      <c r="G293" s="32" t="s">
        <v>25</v>
      </c>
      <c r="H293" s="32" t="s">
        <v>25</v>
      </c>
      <c r="I293" s="32">
        <v>65.8</v>
      </c>
      <c r="J293" s="32"/>
      <c r="K293" s="32">
        <f>SUM(I293)</f>
        <v>65.8</v>
      </c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42" t="s">
        <v>32</v>
      </c>
    </row>
    <row r="294" spans="1:24" s="44" customFormat="1" ht="21.75" x14ac:dyDescent="0.5">
      <c r="A294" s="253">
        <v>1054</v>
      </c>
      <c r="B294" s="33" t="s">
        <v>13</v>
      </c>
      <c r="C294" s="46">
        <v>11106</v>
      </c>
      <c r="D294" s="46">
        <v>26</v>
      </c>
      <c r="E294" s="46">
        <v>8856</v>
      </c>
      <c r="F294" s="34">
        <v>4</v>
      </c>
      <c r="G294" s="32" t="s">
        <v>25</v>
      </c>
      <c r="H294" s="32" t="s">
        <v>25</v>
      </c>
      <c r="I294" s="32">
        <v>86.7</v>
      </c>
      <c r="J294" s="32"/>
      <c r="K294" s="32"/>
      <c r="L294" s="32"/>
      <c r="M294" s="32">
        <f>SUM(I294)</f>
        <v>86.7</v>
      </c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42" t="s">
        <v>538</v>
      </c>
    </row>
    <row r="295" spans="1:24" s="44" customFormat="1" ht="21.75" x14ac:dyDescent="0.5">
      <c r="A295" s="253">
        <v>1055</v>
      </c>
      <c r="B295" s="33" t="s">
        <v>13</v>
      </c>
      <c r="C295" s="46">
        <v>11105</v>
      </c>
      <c r="D295" s="46">
        <v>25</v>
      </c>
      <c r="E295" s="46">
        <v>8855</v>
      </c>
      <c r="F295" s="34">
        <v>4</v>
      </c>
      <c r="G295" s="32" t="s">
        <v>25</v>
      </c>
      <c r="H295" s="32" t="s">
        <v>25</v>
      </c>
      <c r="I295" s="32">
        <v>55</v>
      </c>
      <c r="J295" s="32"/>
      <c r="K295" s="32"/>
      <c r="L295" s="32"/>
      <c r="M295" s="32"/>
      <c r="N295" s="32">
        <f>SUM(I295)</f>
        <v>55</v>
      </c>
      <c r="O295" s="32"/>
      <c r="P295" s="32"/>
      <c r="Q295" s="32"/>
      <c r="R295" s="32"/>
      <c r="S295" s="32"/>
      <c r="T295" s="32"/>
      <c r="U295" s="32"/>
      <c r="V295" s="32"/>
      <c r="W295" s="32"/>
      <c r="X295" s="42" t="s">
        <v>538</v>
      </c>
    </row>
    <row r="296" spans="1:24" s="44" customFormat="1" ht="21.75" x14ac:dyDescent="0.5">
      <c r="A296" s="253">
        <v>1056</v>
      </c>
      <c r="B296" s="33" t="s">
        <v>13</v>
      </c>
      <c r="C296" s="46">
        <v>32092</v>
      </c>
      <c r="D296" s="46">
        <v>324</v>
      </c>
      <c r="E296" s="46">
        <v>337</v>
      </c>
      <c r="F296" s="34">
        <v>4</v>
      </c>
      <c r="G296" s="32" t="s">
        <v>25</v>
      </c>
      <c r="H296" s="32">
        <v>3</v>
      </c>
      <c r="I296" s="32">
        <v>76</v>
      </c>
      <c r="J296" s="32"/>
      <c r="K296" s="32">
        <f>SUM(H296*100+I296)</f>
        <v>376</v>
      </c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42" t="s">
        <v>235</v>
      </c>
    </row>
    <row r="297" spans="1:24" s="44" customFormat="1" ht="21.75" x14ac:dyDescent="0.5">
      <c r="A297" s="253">
        <v>1057</v>
      </c>
      <c r="B297" s="33" t="s">
        <v>13</v>
      </c>
      <c r="C297" s="46">
        <v>11107</v>
      </c>
      <c r="D297" s="46">
        <v>27</v>
      </c>
      <c r="E297" s="46">
        <v>8857</v>
      </c>
      <c r="F297" s="34">
        <v>4</v>
      </c>
      <c r="G297" s="32" t="s">
        <v>25</v>
      </c>
      <c r="H297" s="32" t="s">
        <v>25</v>
      </c>
      <c r="I297" s="32">
        <v>66.5</v>
      </c>
      <c r="J297" s="32"/>
      <c r="K297" s="32">
        <f>SUM(I297)</f>
        <v>66.5</v>
      </c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42" t="s">
        <v>32</v>
      </c>
    </row>
    <row r="298" spans="1:24" s="44" customFormat="1" ht="21.75" x14ac:dyDescent="0.5">
      <c r="A298" s="253">
        <v>1058</v>
      </c>
      <c r="B298" s="33" t="s">
        <v>13</v>
      </c>
      <c r="C298" s="46">
        <v>32091</v>
      </c>
      <c r="D298" s="46">
        <v>323</v>
      </c>
      <c r="E298" s="46">
        <v>336</v>
      </c>
      <c r="F298" s="34">
        <v>4</v>
      </c>
      <c r="G298" s="32" t="s">
        <v>25</v>
      </c>
      <c r="H298" s="32" t="s">
        <v>25</v>
      </c>
      <c r="I298" s="32">
        <v>32.1</v>
      </c>
      <c r="J298" s="32"/>
      <c r="K298" s="32">
        <f>SUM(I298)</f>
        <v>32.1</v>
      </c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42" t="s">
        <v>32</v>
      </c>
    </row>
    <row r="299" spans="1:24" s="44" customFormat="1" ht="21.75" x14ac:dyDescent="0.5">
      <c r="A299" s="253">
        <v>1059</v>
      </c>
      <c r="B299" s="33" t="s">
        <v>13</v>
      </c>
      <c r="C299" s="46">
        <v>10896</v>
      </c>
      <c r="D299" s="46">
        <v>22</v>
      </c>
      <c r="E299" s="46">
        <v>8779</v>
      </c>
      <c r="F299" s="34">
        <v>4</v>
      </c>
      <c r="G299" s="32" t="s">
        <v>25</v>
      </c>
      <c r="H299" s="32" t="s">
        <v>25</v>
      </c>
      <c r="I299" s="32">
        <v>34.4</v>
      </c>
      <c r="J299" s="32"/>
      <c r="K299" s="32">
        <f>SUM(I299)</f>
        <v>34.4</v>
      </c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42" t="s">
        <v>32</v>
      </c>
    </row>
    <row r="300" spans="1:24" s="44" customFormat="1" ht="21.75" x14ac:dyDescent="0.5">
      <c r="A300" s="253">
        <v>1060</v>
      </c>
      <c r="B300" s="33" t="s">
        <v>13</v>
      </c>
      <c r="C300" s="46">
        <v>32090</v>
      </c>
      <c r="D300" s="46">
        <v>322</v>
      </c>
      <c r="E300" s="46">
        <v>335</v>
      </c>
      <c r="F300" s="34">
        <v>4</v>
      </c>
      <c r="G300" s="32" t="s">
        <v>25</v>
      </c>
      <c r="H300" s="32">
        <v>2</v>
      </c>
      <c r="I300" s="32">
        <v>88</v>
      </c>
      <c r="J300" s="32"/>
      <c r="K300" s="32">
        <f>SUM(H300*100+I300)</f>
        <v>288</v>
      </c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42" t="s">
        <v>32</v>
      </c>
    </row>
    <row r="301" spans="1:24" s="44" customFormat="1" ht="21.75" x14ac:dyDescent="0.5">
      <c r="A301" s="253">
        <v>1061</v>
      </c>
      <c r="B301" s="33" t="s">
        <v>13</v>
      </c>
      <c r="C301" s="46">
        <v>1070</v>
      </c>
      <c r="D301" s="46">
        <v>40</v>
      </c>
      <c r="E301" s="46">
        <v>4338</v>
      </c>
      <c r="F301" s="34">
        <v>4</v>
      </c>
      <c r="G301" s="32">
        <v>1</v>
      </c>
      <c r="H301" s="32" t="s">
        <v>25</v>
      </c>
      <c r="I301" s="32">
        <v>72.099999999999994</v>
      </c>
      <c r="J301" s="32">
        <f>SUM(G301*400+I301)</f>
        <v>472.1</v>
      </c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42" t="s">
        <v>541</v>
      </c>
    </row>
    <row r="302" spans="1:24" s="44" customFormat="1" ht="21.75" x14ac:dyDescent="0.5">
      <c r="A302" s="253">
        <v>1062</v>
      </c>
      <c r="B302" s="33" t="s">
        <v>13</v>
      </c>
      <c r="C302" s="46">
        <v>10416</v>
      </c>
      <c r="D302" s="46">
        <v>302</v>
      </c>
      <c r="E302" s="46">
        <v>8527</v>
      </c>
      <c r="F302" s="34">
        <v>4</v>
      </c>
      <c r="G302" s="32" t="s">
        <v>25</v>
      </c>
      <c r="H302" s="32">
        <v>3</v>
      </c>
      <c r="I302" s="32">
        <v>99.6</v>
      </c>
      <c r="J302" s="32"/>
      <c r="K302" s="32"/>
      <c r="L302" s="32"/>
      <c r="M302" s="32"/>
      <c r="N302" s="32">
        <f>SUM(H302*100+I302)</f>
        <v>399.6</v>
      </c>
      <c r="O302" s="32"/>
      <c r="P302" s="32"/>
      <c r="Q302" s="32"/>
      <c r="R302" s="32"/>
      <c r="S302" s="32"/>
      <c r="T302" s="32"/>
      <c r="U302" s="32"/>
      <c r="V302" s="32"/>
      <c r="W302" s="32"/>
      <c r="X302" s="42" t="s">
        <v>725</v>
      </c>
    </row>
    <row r="303" spans="1:24" s="44" customFormat="1" ht="21.75" x14ac:dyDescent="0.5">
      <c r="A303" s="253">
        <v>1063</v>
      </c>
      <c r="B303" s="33" t="s">
        <v>13</v>
      </c>
      <c r="C303" s="57">
        <v>1071</v>
      </c>
      <c r="D303" s="57">
        <v>41</v>
      </c>
      <c r="E303" s="57">
        <v>4339</v>
      </c>
      <c r="F303" s="58">
        <v>9</v>
      </c>
      <c r="G303" s="32" t="s">
        <v>25</v>
      </c>
      <c r="H303" s="32">
        <v>2</v>
      </c>
      <c r="I303" s="32">
        <v>39.700000000000003</v>
      </c>
      <c r="J303" s="32">
        <f>SUM(H303*100+I303)</f>
        <v>239.7</v>
      </c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42" t="s">
        <v>726</v>
      </c>
    </row>
    <row r="304" spans="1:24" s="44" customFormat="1" ht="21.75" x14ac:dyDescent="0.5">
      <c r="A304" s="253">
        <v>1064</v>
      </c>
      <c r="B304" s="33" t="s">
        <v>13</v>
      </c>
      <c r="C304" s="46">
        <v>10417</v>
      </c>
      <c r="D304" s="46">
        <v>301</v>
      </c>
      <c r="E304" s="46">
        <v>8526</v>
      </c>
      <c r="F304" s="34">
        <v>4</v>
      </c>
      <c r="G304" s="32" t="s">
        <v>25</v>
      </c>
      <c r="H304" s="32">
        <v>1</v>
      </c>
      <c r="I304" s="32">
        <v>42.4</v>
      </c>
      <c r="J304" s="32">
        <f>SUM(H304*100+I304)</f>
        <v>142.4</v>
      </c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42" t="s">
        <v>727</v>
      </c>
    </row>
    <row r="305" spans="1:24" s="44" customFormat="1" ht="21.75" x14ac:dyDescent="0.5">
      <c r="A305" s="253">
        <v>1065</v>
      </c>
      <c r="B305" s="33" t="s">
        <v>13</v>
      </c>
      <c r="C305" s="46">
        <v>1077</v>
      </c>
      <c r="D305" s="46">
        <v>42</v>
      </c>
      <c r="E305" s="46">
        <v>4346</v>
      </c>
      <c r="F305" s="34">
        <v>4</v>
      </c>
      <c r="G305" s="32" t="s">
        <v>25</v>
      </c>
      <c r="H305" s="32">
        <v>1</v>
      </c>
      <c r="I305" s="32">
        <v>67.099999999999994</v>
      </c>
      <c r="J305" s="32">
        <f>SUM(H305*100+I305)</f>
        <v>167.1</v>
      </c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42" t="s">
        <v>161</v>
      </c>
    </row>
    <row r="306" spans="1:24" s="44" customFormat="1" ht="21.75" x14ac:dyDescent="0.5">
      <c r="A306" s="253">
        <v>1066</v>
      </c>
      <c r="B306" s="33" t="s">
        <v>13</v>
      </c>
      <c r="C306" s="46">
        <v>1079</v>
      </c>
      <c r="D306" s="46">
        <v>44</v>
      </c>
      <c r="E306" s="46">
        <v>4348</v>
      </c>
      <c r="F306" s="34">
        <v>8</v>
      </c>
      <c r="G306" s="32">
        <v>1</v>
      </c>
      <c r="H306" s="32" t="s">
        <v>25</v>
      </c>
      <c r="I306" s="32">
        <v>49.2</v>
      </c>
      <c r="J306" s="32">
        <f>SUM(G306*400+I306)</f>
        <v>449.2</v>
      </c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42" t="s">
        <v>541</v>
      </c>
    </row>
    <row r="307" spans="1:24" s="44" customFormat="1" ht="21.75" x14ac:dyDescent="0.5">
      <c r="A307" s="253">
        <v>1067</v>
      </c>
      <c r="B307" s="33" t="s">
        <v>13</v>
      </c>
      <c r="C307" s="46">
        <v>1080</v>
      </c>
      <c r="D307" s="46">
        <v>45</v>
      </c>
      <c r="E307" s="46">
        <v>4349</v>
      </c>
      <c r="F307" s="34">
        <v>8</v>
      </c>
      <c r="G307" s="32" t="s">
        <v>25</v>
      </c>
      <c r="H307" s="32">
        <v>1</v>
      </c>
      <c r="I307" s="32">
        <v>94.1</v>
      </c>
      <c r="J307" s="32">
        <f>SUM(H307*100+I307)</f>
        <v>194.1</v>
      </c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42" t="s">
        <v>541</v>
      </c>
    </row>
    <row r="308" spans="1:24" s="44" customFormat="1" ht="21.75" x14ac:dyDescent="0.5">
      <c r="A308" s="253">
        <v>1068</v>
      </c>
      <c r="B308" s="33" t="s">
        <v>13</v>
      </c>
      <c r="C308" s="46">
        <v>10204</v>
      </c>
      <c r="D308" s="46">
        <v>297</v>
      </c>
      <c r="E308" s="46">
        <v>8440</v>
      </c>
      <c r="F308" s="34">
        <v>4</v>
      </c>
      <c r="G308" s="32">
        <v>1</v>
      </c>
      <c r="H308" s="32">
        <v>1</v>
      </c>
      <c r="I308" s="32">
        <v>82</v>
      </c>
      <c r="J308" s="32">
        <f>SUM(G308*400+H308*100+I308)</f>
        <v>582</v>
      </c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42" t="s">
        <v>541</v>
      </c>
    </row>
    <row r="309" spans="1:24" s="44" customFormat="1" ht="21.75" x14ac:dyDescent="0.5">
      <c r="A309" s="253">
        <v>1069</v>
      </c>
      <c r="B309" s="33" t="s">
        <v>13</v>
      </c>
      <c r="C309" s="46">
        <v>1139</v>
      </c>
      <c r="D309" s="46">
        <v>47</v>
      </c>
      <c r="E309" s="46">
        <v>4351</v>
      </c>
      <c r="F309" s="34">
        <v>4</v>
      </c>
      <c r="G309" s="32">
        <v>1</v>
      </c>
      <c r="H309" s="32">
        <v>2</v>
      </c>
      <c r="I309" s="32">
        <v>82</v>
      </c>
      <c r="J309" s="32">
        <f>SUM(G309*400+H309*100+I309)</f>
        <v>682</v>
      </c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42" t="s">
        <v>541</v>
      </c>
    </row>
    <row r="310" spans="1:24" s="44" customFormat="1" ht="21.75" x14ac:dyDescent="0.5">
      <c r="A310" s="253">
        <v>1070</v>
      </c>
      <c r="B310" s="33" t="s">
        <v>13</v>
      </c>
      <c r="C310" s="46">
        <v>1138</v>
      </c>
      <c r="D310" s="46">
        <v>46</v>
      </c>
      <c r="E310" s="46">
        <v>4350</v>
      </c>
      <c r="F310" s="34">
        <v>4</v>
      </c>
      <c r="G310" s="32" t="s">
        <v>25</v>
      </c>
      <c r="H310" s="32">
        <v>3</v>
      </c>
      <c r="I310" s="32">
        <v>21</v>
      </c>
      <c r="J310" s="32"/>
      <c r="K310" s="32"/>
      <c r="L310" s="32"/>
      <c r="M310" s="32"/>
      <c r="N310" s="32">
        <f>SUM(H310*100+I310)</f>
        <v>321</v>
      </c>
      <c r="O310" s="32"/>
      <c r="P310" s="32"/>
      <c r="Q310" s="32"/>
      <c r="R310" s="32"/>
      <c r="S310" s="32"/>
      <c r="T310" s="32"/>
      <c r="U310" s="32"/>
      <c r="V310" s="32"/>
      <c r="W310" s="32"/>
      <c r="X310" s="42" t="s">
        <v>728</v>
      </c>
    </row>
    <row r="311" spans="1:24" s="44" customFormat="1" ht="21.75" x14ac:dyDescent="0.5">
      <c r="A311" s="197">
        <v>1071</v>
      </c>
      <c r="B311" s="221" t="s">
        <v>13</v>
      </c>
      <c r="C311" s="254">
        <v>10203</v>
      </c>
      <c r="D311" s="254">
        <v>296</v>
      </c>
      <c r="E311" s="254">
        <v>8439</v>
      </c>
      <c r="F311" s="255">
        <v>4</v>
      </c>
      <c r="G311" s="223">
        <v>1</v>
      </c>
      <c r="H311" s="223" t="s">
        <v>25</v>
      </c>
      <c r="I311" s="223">
        <v>10</v>
      </c>
      <c r="J311" s="223"/>
      <c r="K311" s="223"/>
      <c r="L311" s="223"/>
      <c r="M311" s="223"/>
      <c r="N311" s="223">
        <f>SUM(G311*400+I311)</f>
        <v>410</v>
      </c>
      <c r="O311" s="223"/>
      <c r="P311" s="223"/>
      <c r="Q311" s="223"/>
      <c r="R311" s="223"/>
      <c r="S311" s="223"/>
      <c r="T311" s="223"/>
      <c r="U311" s="223"/>
      <c r="V311" s="223"/>
      <c r="W311" s="223"/>
      <c r="X311" s="230" t="s">
        <v>729</v>
      </c>
    </row>
    <row r="312" spans="1:24" s="44" customFormat="1" ht="21.75" x14ac:dyDescent="0.5">
      <c r="A312" s="253">
        <v>1072</v>
      </c>
      <c r="B312" s="71" t="s">
        <v>13</v>
      </c>
      <c r="C312" s="46">
        <v>1140</v>
      </c>
      <c r="D312" s="46">
        <v>48</v>
      </c>
      <c r="E312" s="46">
        <v>4352</v>
      </c>
      <c r="F312" s="46">
        <v>4</v>
      </c>
      <c r="G312" s="45">
        <v>2</v>
      </c>
      <c r="H312" s="45">
        <v>3</v>
      </c>
      <c r="I312" s="45">
        <v>32</v>
      </c>
      <c r="J312" s="45">
        <f>SUM(G312*400+H312*100+I312)</f>
        <v>1132</v>
      </c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75" t="s">
        <v>541</v>
      </c>
    </row>
    <row r="313" spans="1:24" s="44" customFormat="1" x14ac:dyDescent="0.65">
      <c r="A313" s="275" t="s">
        <v>1980</v>
      </c>
      <c r="B313" s="275"/>
      <c r="C313" s="275"/>
      <c r="D313" s="275"/>
      <c r="E313" s="275"/>
      <c r="F313" s="275"/>
      <c r="G313" s="275"/>
      <c r="H313" s="275"/>
      <c r="I313" s="275"/>
      <c r="J313" s="275"/>
      <c r="K313" s="275"/>
      <c r="L313" s="275"/>
      <c r="M313" s="275"/>
      <c r="N313" s="275"/>
      <c r="O313" s="275"/>
      <c r="P313" s="275"/>
      <c r="Q313" s="275"/>
      <c r="R313" s="275"/>
      <c r="S313" s="275"/>
      <c r="T313" s="275"/>
      <c r="U313" s="275"/>
      <c r="V313" s="275"/>
      <c r="W313" s="275"/>
      <c r="X313" s="275"/>
    </row>
    <row r="314" spans="1:24" s="44" customFormat="1" x14ac:dyDescent="0.5">
      <c r="A314" s="313" t="s">
        <v>1102</v>
      </c>
      <c r="B314" s="313"/>
      <c r="C314" s="313"/>
      <c r="D314" s="313"/>
      <c r="E314" s="313"/>
      <c r="F314" s="313"/>
      <c r="G314" s="313"/>
      <c r="H314" s="313"/>
      <c r="I314" s="313"/>
      <c r="J314" s="313"/>
      <c r="K314" s="313"/>
      <c r="L314" s="313"/>
      <c r="M314" s="313"/>
      <c r="N314" s="313"/>
      <c r="O314" s="313"/>
      <c r="P314" s="313"/>
      <c r="Q314" s="313"/>
      <c r="R314" s="313"/>
      <c r="S314" s="313"/>
      <c r="T314" s="313"/>
      <c r="U314" s="313"/>
      <c r="V314" s="313"/>
      <c r="W314" s="313"/>
      <c r="X314" s="313"/>
    </row>
    <row r="315" spans="1:24" s="44" customFormat="1" x14ac:dyDescent="0.5">
      <c r="A315" s="276" t="s">
        <v>1069</v>
      </c>
      <c r="B315" s="276"/>
      <c r="C315" s="276"/>
      <c r="D315" s="276"/>
      <c r="E315" s="276"/>
      <c r="F315" s="276"/>
      <c r="G315" s="276"/>
      <c r="H315" s="276"/>
      <c r="I315" s="276"/>
      <c r="J315" s="276"/>
      <c r="K315" s="276"/>
      <c r="L315" s="276"/>
      <c r="M315" s="276"/>
      <c r="N315" s="276"/>
      <c r="O315" s="276"/>
      <c r="P315" s="276"/>
      <c r="Q315" s="276"/>
      <c r="R315" s="276"/>
      <c r="S315" s="276"/>
      <c r="T315" s="276"/>
      <c r="U315" s="276"/>
      <c r="V315" s="276"/>
      <c r="W315" s="276"/>
      <c r="X315" s="276"/>
    </row>
    <row r="316" spans="1:24" s="44" customFormat="1" x14ac:dyDescent="0.65">
      <c r="A316" s="314" t="s">
        <v>1070</v>
      </c>
      <c r="B316" s="314"/>
      <c r="C316" s="314"/>
      <c r="D316" s="314"/>
      <c r="E316" s="314"/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  <c r="U316" s="314"/>
      <c r="V316" s="314"/>
      <c r="W316" s="314"/>
      <c r="X316" s="314"/>
    </row>
    <row r="317" spans="1:24" s="44" customFormat="1" ht="21.75" x14ac:dyDescent="0.5">
      <c r="A317" s="271" t="s">
        <v>1089</v>
      </c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3"/>
      <c r="O317" s="271" t="s">
        <v>1101</v>
      </c>
      <c r="P317" s="272"/>
      <c r="Q317" s="272"/>
      <c r="R317" s="272"/>
      <c r="S317" s="272"/>
      <c r="T317" s="272"/>
      <c r="U317" s="272"/>
      <c r="V317" s="272"/>
      <c r="W317" s="272"/>
      <c r="X317" s="273"/>
    </row>
    <row r="318" spans="1:24" s="44" customFormat="1" ht="21.75" x14ac:dyDescent="0.5">
      <c r="A318" s="306" t="s">
        <v>1071</v>
      </c>
      <c r="B318" s="156"/>
      <c r="C318" s="144"/>
      <c r="D318" s="277" t="s">
        <v>0</v>
      </c>
      <c r="E318" s="289" t="s">
        <v>1</v>
      </c>
      <c r="F318" s="143"/>
      <c r="G318" s="291" t="s">
        <v>18</v>
      </c>
      <c r="H318" s="292"/>
      <c r="I318" s="293"/>
      <c r="J318" s="265" t="s">
        <v>1088</v>
      </c>
      <c r="K318" s="266"/>
      <c r="L318" s="266"/>
      <c r="M318" s="266"/>
      <c r="N318" s="267"/>
      <c r="O318" s="268" t="s">
        <v>1071</v>
      </c>
      <c r="P318" s="156"/>
      <c r="Q318" s="156"/>
      <c r="R318" s="156"/>
      <c r="S318" s="308" t="s">
        <v>1088</v>
      </c>
      <c r="T318" s="309"/>
      <c r="U318" s="309"/>
      <c r="V318" s="309"/>
      <c r="W318" s="310"/>
      <c r="X318" s="261" t="s">
        <v>1100</v>
      </c>
    </row>
    <row r="319" spans="1:24" s="44" customFormat="1" ht="21.75" x14ac:dyDescent="0.5">
      <c r="A319" s="307"/>
      <c r="B319" s="157" t="s">
        <v>1072</v>
      </c>
      <c r="C319" s="145" t="s">
        <v>1073</v>
      </c>
      <c r="D319" s="278"/>
      <c r="E319" s="290"/>
      <c r="F319" s="154" t="s">
        <v>1075</v>
      </c>
      <c r="G319" s="277" t="s">
        <v>19</v>
      </c>
      <c r="H319" s="277" t="s">
        <v>20</v>
      </c>
      <c r="I319" s="277" t="s">
        <v>21</v>
      </c>
      <c r="J319" s="146"/>
      <c r="K319" s="261" t="s">
        <v>1079</v>
      </c>
      <c r="L319" s="261" t="s">
        <v>1080</v>
      </c>
      <c r="M319" s="147"/>
      <c r="N319" s="149" t="s">
        <v>1086</v>
      </c>
      <c r="O319" s="269"/>
      <c r="P319" s="157"/>
      <c r="Q319" s="157" t="s">
        <v>1072</v>
      </c>
      <c r="R319" s="157" t="s">
        <v>1094</v>
      </c>
      <c r="S319" s="149"/>
      <c r="T319" s="281" t="s">
        <v>1079</v>
      </c>
      <c r="U319" s="261" t="s">
        <v>1080</v>
      </c>
      <c r="V319" s="147"/>
      <c r="W319" s="149" t="s">
        <v>1097</v>
      </c>
      <c r="X319" s="262"/>
    </row>
    <row r="320" spans="1:24" s="44" customFormat="1" ht="21.75" x14ac:dyDescent="0.5">
      <c r="A320" s="307"/>
      <c r="B320" s="157" t="s">
        <v>22</v>
      </c>
      <c r="C320" s="145" t="s">
        <v>1074</v>
      </c>
      <c r="D320" s="278"/>
      <c r="E320" s="290"/>
      <c r="F320" s="106" t="s">
        <v>1076</v>
      </c>
      <c r="G320" s="278"/>
      <c r="H320" s="278"/>
      <c r="I320" s="278"/>
      <c r="J320" s="148" t="s">
        <v>1078</v>
      </c>
      <c r="K320" s="262"/>
      <c r="L320" s="262"/>
      <c r="M320" s="147" t="s">
        <v>1081</v>
      </c>
      <c r="N320" s="150" t="s">
        <v>1085</v>
      </c>
      <c r="O320" s="269"/>
      <c r="P320" s="157" t="s">
        <v>1090</v>
      </c>
      <c r="Q320" s="157" t="s">
        <v>1091</v>
      </c>
      <c r="R320" s="157" t="s">
        <v>1095</v>
      </c>
      <c r="S320" s="150" t="s">
        <v>1078</v>
      </c>
      <c r="T320" s="284"/>
      <c r="U320" s="262"/>
      <c r="V320" s="147" t="s">
        <v>1081</v>
      </c>
      <c r="W320" s="150" t="s">
        <v>1098</v>
      </c>
      <c r="X320" s="262"/>
    </row>
    <row r="321" spans="1:24" s="44" customFormat="1" ht="21.75" x14ac:dyDescent="0.5">
      <c r="A321" s="307"/>
      <c r="B321" s="157"/>
      <c r="C321" s="145" t="s">
        <v>861</v>
      </c>
      <c r="D321" s="278"/>
      <c r="E321" s="290"/>
      <c r="F321" s="154" t="s">
        <v>1077</v>
      </c>
      <c r="G321" s="278"/>
      <c r="H321" s="278"/>
      <c r="I321" s="278"/>
      <c r="J321" s="148" t="s">
        <v>1082</v>
      </c>
      <c r="K321" s="262"/>
      <c r="L321" s="262"/>
      <c r="M321" s="147" t="s">
        <v>1084</v>
      </c>
      <c r="N321" s="150" t="s">
        <v>1087</v>
      </c>
      <c r="O321" s="269"/>
      <c r="P321" s="157"/>
      <c r="Q321" s="157" t="s">
        <v>1092</v>
      </c>
      <c r="R321" s="157" t="s">
        <v>1096</v>
      </c>
      <c r="S321" s="150" t="s">
        <v>1082</v>
      </c>
      <c r="T321" s="284"/>
      <c r="U321" s="262"/>
      <c r="V321" s="147" t="s">
        <v>1084</v>
      </c>
      <c r="W321" s="150" t="s">
        <v>1091</v>
      </c>
      <c r="X321" s="262"/>
    </row>
    <row r="322" spans="1:24" s="44" customFormat="1" ht="21.75" x14ac:dyDescent="0.5">
      <c r="A322" s="28"/>
      <c r="B322" s="158"/>
      <c r="C322" s="22"/>
      <c r="D322" s="153"/>
      <c r="E322" s="22"/>
      <c r="F322" s="155"/>
      <c r="G322" s="295"/>
      <c r="H322" s="295"/>
      <c r="I322" s="295"/>
      <c r="J322" s="152" t="s">
        <v>1083</v>
      </c>
      <c r="K322" s="263"/>
      <c r="L322" s="263"/>
      <c r="M322" s="30" t="s">
        <v>1085</v>
      </c>
      <c r="N322" s="151" t="s">
        <v>1072</v>
      </c>
      <c r="O322" s="270"/>
      <c r="P322" s="158"/>
      <c r="Q322" s="158" t="s">
        <v>1093</v>
      </c>
      <c r="R322" s="158"/>
      <c r="S322" s="151" t="s">
        <v>1083</v>
      </c>
      <c r="T322" s="296"/>
      <c r="U322" s="263"/>
      <c r="V322" s="30" t="s">
        <v>1085</v>
      </c>
      <c r="W322" s="151" t="s">
        <v>1099</v>
      </c>
      <c r="X322" s="263"/>
    </row>
    <row r="323" spans="1:24" s="44" customFormat="1" ht="21.75" x14ac:dyDescent="0.5">
      <c r="A323" s="28" t="s">
        <v>2051</v>
      </c>
      <c r="B323" s="33" t="s">
        <v>13</v>
      </c>
      <c r="C323" s="46">
        <v>1141</v>
      </c>
      <c r="D323" s="46">
        <v>49</v>
      </c>
      <c r="E323" s="46">
        <v>4353</v>
      </c>
      <c r="F323" s="34">
        <v>4</v>
      </c>
      <c r="G323" s="32">
        <v>2</v>
      </c>
      <c r="H323" s="32" t="s">
        <v>25</v>
      </c>
      <c r="I323" s="32">
        <v>40</v>
      </c>
      <c r="J323" s="32"/>
      <c r="K323" s="32"/>
      <c r="L323" s="32"/>
      <c r="M323" s="32"/>
      <c r="N323" s="32">
        <f>SUM(G323*400+I323)</f>
        <v>840</v>
      </c>
      <c r="O323" s="32"/>
      <c r="P323" s="32"/>
      <c r="Q323" s="32"/>
      <c r="R323" s="32"/>
      <c r="S323" s="32"/>
      <c r="T323" s="32"/>
      <c r="U323" s="32"/>
      <c r="V323" s="32"/>
      <c r="W323" s="32"/>
      <c r="X323" s="228" t="s">
        <v>729</v>
      </c>
    </row>
    <row r="324" spans="1:24" s="44" customFormat="1" ht="21.75" x14ac:dyDescent="0.5">
      <c r="A324" s="28" t="s">
        <v>2052</v>
      </c>
      <c r="B324" s="33" t="s">
        <v>13</v>
      </c>
      <c r="C324" s="46">
        <v>3772</v>
      </c>
      <c r="D324" s="46">
        <v>1302</v>
      </c>
      <c r="E324" s="46">
        <v>4983</v>
      </c>
      <c r="F324" s="34">
        <v>4</v>
      </c>
      <c r="G324" s="32">
        <v>1</v>
      </c>
      <c r="H324" s="32" t="s">
        <v>25</v>
      </c>
      <c r="I324" s="32" t="s">
        <v>25</v>
      </c>
      <c r="J324" s="32">
        <f>SUM(G324*400)</f>
        <v>400</v>
      </c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228" t="s">
        <v>541</v>
      </c>
    </row>
    <row r="325" spans="1:24" s="44" customFormat="1" ht="21.75" x14ac:dyDescent="0.5">
      <c r="A325" s="28" t="s">
        <v>2053</v>
      </c>
      <c r="B325" s="33" t="s">
        <v>13</v>
      </c>
      <c r="C325" s="46">
        <v>3772</v>
      </c>
      <c r="D325" s="46">
        <v>138</v>
      </c>
      <c r="E325" s="46">
        <v>4984</v>
      </c>
      <c r="F325" s="34">
        <v>4</v>
      </c>
      <c r="G325" s="32">
        <v>2</v>
      </c>
      <c r="H325" s="32">
        <v>2</v>
      </c>
      <c r="I325" s="32">
        <v>44.4</v>
      </c>
      <c r="J325" s="32">
        <f>SUM(G325*400+H325*100+I325)</f>
        <v>1044.4000000000001</v>
      </c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228" t="s">
        <v>730</v>
      </c>
    </row>
    <row r="326" spans="1:24" s="44" customFormat="1" ht="21.75" x14ac:dyDescent="0.5">
      <c r="A326" s="28" t="s">
        <v>2054</v>
      </c>
      <c r="B326" s="33" t="s">
        <v>13</v>
      </c>
      <c r="C326" s="46">
        <v>1142</v>
      </c>
      <c r="D326" s="46">
        <v>50</v>
      </c>
      <c r="E326" s="46">
        <v>4373</v>
      </c>
      <c r="F326" s="34"/>
      <c r="G326" s="32" t="s">
        <v>25</v>
      </c>
      <c r="H326" s="32" t="s">
        <v>25</v>
      </c>
      <c r="I326" s="32">
        <v>54</v>
      </c>
      <c r="J326" s="32">
        <f>SUM(I326)</f>
        <v>54</v>
      </c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228" t="s">
        <v>731</v>
      </c>
    </row>
    <row r="327" spans="1:24" s="44" customFormat="1" ht="21.75" x14ac:dyDescent="0.5">
      <c r="A327" s="28" t="s">
        <v>2055</v>
      </c>
      <c r="B327" s="33" t="s">
        <v>13</v>
      </c>
      <c r="C327" s="46">
        <v>1143</v>
      </c>
      <c r="D327" s="46">
        <v>51</v>
      </c>
      <c r="E327" s="46">
        <v>4465</v>
      </c>
      <c r="F327" s="34">
        <v>4</v>
      </c>
      <c r="G327" s="32">
        <v>4</v>
      </c>
      <c r="H327" s="32">
        <v>1</v>
      </c>
      <c r="I327" s="32">
        <v>13</v>
      </c>
      <c r="J327" s="32"/>
      <c r="K327" s="32"/>
      <c r="L327" s="32"/>
      <c r="M327" s="32"/>
      <c r="N327" s="32">
        <f>SUM(G327*400+H327*100+I327)</f>
        <v>1713</v>
      </c>
      <c r="O327" s="32"/>
      <c r="P327" s="32"/>
      <c r="Q327" s="32"/>
      <c r="R327" s="32"/>
      <c r="S327" s="32"/>
      <c r="T327" s="32"/>
      <c r="U327" s="32"/>
      <c r="V327" s="32"/>
      <c r="W327" s="32"/>
      <c r="X327" s="42" t="s">
        <v>732</v>
      </c>
    </row>
    <row r="328" spans="1:24" s="44" customFormat="1" ht="21.75" x14ac:dyDescent="0.5">
      <c r="A328" s="28" t="s">
        <v>2056</v>
      </c>
      <c r="B328" s="33" t="s">
        <v>13</v>
      </c>
      <c r="C328" s="46">
        <v>56551</v>
      </c>
      <c r="D328" s="46">
        <v>890</v>
      </c>
      <c r="E328" s="46">
        <v>3344</v>
      </c>
      <c r="F328" s="34">
        <v>13</v>
      </c>
      <c r="G328" s="32">
        <v>6</v>
      </c>
      <c r="H328" s="32">
        <v>1</v>
      </c>
      <c r="I328" s="32">
        <v>12</v>
      </c>
      <c r="J328" s="32">
        <f>SUM(G328*400+H328*100+I328)</f>
        <v>2512</v>
      </c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42" t="s">
        <v>541</v>
      </c>
    </row>
    <row r="329" spans="1:24" s="44" customFormat="1" ht="21.75" x14ac:dyDescent="0.5">
      <c r="A329" s="28" t="s">
        <v>2057</v>
      </c>
      <c r="B329" s="33" t="s">
        <v>13</v>
      </c>
      <c r="C329" s="46">
        <v>1144</v>
      </c>
      <c r="D329" s="46">
        <v>52</v>
      </c>
      <c r="E329" s="46">
        <v>4354</v>
      </c>
      <c r="F329" s="34">
        <v>13</v>
      </c>
      <c r="G329" s="32">
        <v>1</v>
      </c>
      <c r="H329" s="32">
        <v>3</v>
      </c>
      <c r="I329" s="32">
        <v>89</v>
      </c>
      <c r="J329" s="32">
        <f>SUM(G329*400+H329*100+I329)</f>
        <v>789</v>
      </c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42" t="s">
        <v>541</v>
      </c>
    </row>
    <row r="330" spans="1:24" s="44" customFormat="1" ht="21.75" x14ac:dyDescent="0.5">
      <c r="A330" s="28" t="s">
        <v>2058</v>
      </c>
      <c r="B330" s="33" t="s">
        <v>13</v>
      </c>
      <c r="C330" s="46">
        <v>52523</v>
      </c>
      <c r="D330" s="46">
        <v>891</v>
      </c>
      <c r="E330" s="46">
        <v>923</v>
      </c>
      <c r="F330" s="34">
        <v>4</v>
      </c>
      <c r="G330" s="32">
        <v>1</v>
      </c>
      <c r="H330" s="32" t="s">
        <v>25</v>
      </c>
      <c r="I330" s="32">
        <v>47</v>
      </c>
      <c r="J330" s="32">
        <f>SUM(G330*400+I330)</f>
        <v>447</v>
      </c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42" t="s">
        <v>541</v>
      </c>
    </row>
    <row r="331" spans="1:24" s="44" customFormat="1" ht="21.75" x14ac:dyDescent="0.5">
      <c r="A331" s="28" t="s">
        <v>2059</v>
      </c>
      <c r="B331" s="33" t="s">
        <v>13</v>
      </c>
      <c r="C331" s="46">
        <v>52524</v>
      </c>
      <c r="D331" s="46">
        <v>892</v>
      </c>
      <c r="E331" s="46">
        <v>924</v>
      </c>
      <c r="F331" s="34">
        <v>4</v>
      </c>
      <c r="G331" s="32" t="s">
        <v>25</v>
      </c>
      <c r="H331" s="32">
        <v>2</v>
      </c>
      <c r="I331" s="32">
        <v>46</v>
      </c>
      <c r="J331" s="32">
        <f>SUM(H331*100+I331)</f>
        <v>246</v>
      </c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42" t="s">
        <v>541</v>
      </c>
    </row>
    <row r="332" spans="1:24" s="44" customFormat="1" ht="21.75" x14ac:dyDescent="0.5">
      <c r="A332" s="28" t="s">
        <v>2060</v>
      </c>
      <c r="B332" s="33" t="s">
        <v>13</v>
      </c>
      <c r="C332" s="46">
        <v>52525</v>
      </c>
      <c r="D332" s="46">
        <v>893</v>
      </c>
      <c r="E332" s="46">
        <v>925</v>
      </c>
      <c r="F332" s="34">
        <v>4</v>
      </c>
      <c r="G332" s="32" t="s">
        <v>25</v>
      </c>
      <c r="H332" s="32">
        <v>2</v>
      </c>
      <c r="I332" s="32">
        <v>21</v>
      </c>
      <c r="J332" s="32">
        <f>SUM(H332*100+I332)</f>
        <v>221</v>
      </c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42" t="s">
        <v>541</v>
      </c>
    </row>
    <row r="333" spans="1:24" s="44" customFormat="1" ht="21.75" x14ac:dyDescent="0.5">
      <c r="A333" s="28" t="s">
        <v>2061</v>
      </c>
      <c r="B333" s="33" t="s">
        <v>13</v>
      </c>
      <c r="C333" s="46">
        <v>52526</v>
      </c>
      <c r="D333" s="46">
        <v>894</v>
      </c>
      <c r="E333" s="46">
        <v>926</v>
      </c>
      <c r="F333" s="34">
        <v>4</v>
      </c>
      <c r="G333" s="32">
        <v>1</v>
      </c>
      <c r="H333" s="32">
        <v>1</v>
      </c>
      <c r="I333" s="32">
        <v>27</v>
      </c>
      <c r="J333" s="32">
        <f>SUM(G333*400+H333*100+I333)</f>
        <v>527</v>
      </c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42" t="s">
        <v>541</v>
      </c>
    </row>
    <row r="334" spans="1:24" s="44" customFormat="1" ht="21.75" x14ac:dyDescent="0.5">
      <c r="A334" s="28" t="s">
        <v>2062</v>
      </c>
      <c r="B334" s="33" t="s">
        <v>13</v>
      </c>
      <c r="C334" s="46">
        <v>51122</v>
      </c>
      <c r="D334" s="46">
        <v>895</v>
      </c>
      <c r="E334" s="46">
        <v>927</v>
      </c>
      <c r="F334" s="34">
        <v>4</v>
      </c>
      <c r="G334" s="32" t="s">
        <v>25</v>
      </c>
      <c r="H334" s="32">
        <v>2</v>
      </c>
      <c r="I334" s="32">
        <v>41</v>
      </c>
      <c r="J334" s="32">
        <f>SUM(H334*100+I334)</f>
        <v>241</v>
      </c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42" t="s">
        <v>541</v>
      </c>
    </row>
    <row r="335" spans="1:24" s="44" customFormat="1" ht="21.75" x14ac:dyDescent="0.5">
      <c r="A335" s="28" t="s">
        <v>2063</v>
      </c>
      <c r="B335" s="33" t="s">
        <v>13</v>
      </c>
      <c r="C335" s="46">
        <v>58404</v>
      </c>
      <c r="D335" s="46">
        <v>9</v>
      </c>
      <c r="E335" s="46">
        <v>772</v>
      </c>
      <c r="F335" s="34">
        <v>4</v>
      </c>
      <c r="G335" s="32">
        <v>1</v>
      </c>
      <c r="H335" s="32" t="s">
        <v>25</v>
      </c>
      <c r="I335" s="32">
        <v>90.9</v>
      </c>
      <c r="J335" s="32"/>
      <c r="K335" s="32"/>
      <c r="L335" s="32"/>
      <c r="M335" s="32"/>
      <c r="N335" s="32">
        <f>SUM(G335*400+I335)</f>
        <v>490.9</v>
      </c>
      <c r="O335" s="32"/>
      <c r="P335" s="32"/>
      <c r="Q335" s="32"/>
      <c r="R335" s="32"/>
      <c r="S335" s="32"/>
      <c r="T335" s="32"/>
      <c r="U335" s="32"/>
      <c r="V335" s="32"/>
      <c r="W335" s="32"/>
      <c r="X335" s="42" t="s">
        <v>733</v>
      </c>
    </row>
    <row r="336" spans="1:24" s="44" customFormat="1" ht="21.75" x14ac:dyDescent="0.5">
      <c r="A336" s="28" t="s">
        <v>2064</v>
      </c>
      <c r="B336" s="33" t="s">
        <v>13</v>
      </c>
      <c r="C336" s="46">
        <v>1176</v>
      </c>
      <c r="D336" s="46">
        <v>69</v>
      </c>
      <c r="E336" s="46">
        <v>4500</v>
      </c>
      <c r="F336" s="34">
        <v>4</v>
      </c>
      <c r="G336" s="32">
        <v>2</v>
      </c>
      <c r="H336" s="32">
        <v>2</v>
      </c>
      <c r="I336" s="32">
        <v>87</v>
      </c>
      <c r="J336" s="32">
        <f>SUM(G336*400+H336*100+I336)</f>
        <v>1087</v>
      </c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42" t="s">
        <v>161</v>
      </c>
    </row>
    <row r="337" spans="1:24" s="44" customFormat="1" ht="21.75" x14ac:dyDescent="0.5">
      <c r="A337" s="28" t="s">
        <v>2065</v>
      </c>
      <c r="B337" s="33" t="s">
        <v>13</v>
      </c>
      <c r="C337" s="46">
        <v>1177</v>
      </c>
      <c r="D337" s="46">
        <v>70</v>
      </c>
      <c r="E337" s="46">
        <v>4501</v>
      </c>
      <c r="F337" s="34"/>
      <c r="G337" s="32">
        <v>1</v>
      </c>
      <c r="H337" s="32">
        <v>1</v>
      </c>
      <c r="I337" s="32">
        <v>25</v>
      </c>
      <c r="J337" s="32"/>
      <c r="K337" s="32"/>
      <c r="L337" s="32"/>
      <c r="M337" s="32">
        <f>SUM(G337*400+H337*100+I337)</f>
        <v>525</v>
      </c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42" t="s">
        <v>538</v>
      </c>
    </row>
    <row r="338" spans="1:24" s="44" customFormat="1" ht="21.75" x14ac:dyDescent="0.5">
      <c r="A338" s="28" t="s">
        <v>2066</v>
      </c>
      <c r="B338" s="33" t="s">
        <v>13</v>
      </c>
      <c r="C338" s="46">
        <v>1178</v>
      </c>
      <c r="D338" s="46">
        <v>71</v>
      </c>
      <c r="E338" s="46">
        <v>4502</v>
      </c>
      <c r="F338" s="34">
        <v>4</v>
      </c>
      <c r="G338" s="32">
        <v>2</v>
      </c>
      <c r="H338" s="32">
        <v>1</v>
      </c>
      <c r="I338" s="32">
        <v>7</v>
      </c>
      <c r="J338" s="32"/>
      <c r="K338" s="32"/>
      <c r="L338" s="32"/>
      <c r="M338" s="32"/>
      <c r="N338" s="32">
        <f>SUM(G338*400+H338*100+I338)</f>
        <v>907</v>
      </c>
      <c r="O338" s="32"/>
      <c r="P338" s="32"/>
      <c r="Q338" s="32"/>
      <c r="R338" s="32"/>
      <c r="S338" s="32"/>
      <c r="T338" s="32"/>
      <c r="U338" s="32"/>
      <c r="V338" s="32"/>
      <c r="W338" s="32"/>
      <c r="X338" s="42" t="s">
        <v>734</v>
      </c>
    </row>
    <row r="339" spans="1:24" s="44" customFormat="1" ht="21.75" x14ac:dyDescent="0.5">
      <c r="A339" s="28" t="s">
        <v>2067</v>
      </c>
      <c r="B339" s="33" t="s">
        <v>13</v>
      </c>
      <c r="C339" s="46">
        <v>1944</v>
      </c>
      <c r="D339" s="46">
        <v>124</v>
      </c>
      <c r="E339" s="46">
        <v>4738</v>
      </c>
      <c r="F339" s="34">
        <v>4</v>
      </c>
      <c r="G339" s="32">
        <v>2</v>
      </c>
      <c r="H339" s="32">
        <v>3</v>
      </c>
      <c r="I339" s="32">
        <v>29.6</v>
      </c>
      <c r="J339" s="32">
        <f>SUM(G339*400+H339*100+I339)</f>
        <v>1129.5999999999999</v>
      </c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42" t="s">
        <v>161</v>
      </c>
    </row>
    <row r="340" spans="1:24" s="44" customFormat="1" ht="21.75" x14ac:dyDescent="0.5">
      <c r="A340" s="28" t="s">
        <v>2068</v>
      </c>
      <c r="B340" s="33" t="s">
        <v>13</v>
      </c>
      <c r="C340" s="46">
        <v>5544</v>
      </c>
      <c r="D340" s="46">
        <v>159</v>
      </c>
      <c r="E340" s="46">
        <v>5820</v>
      </c>
      <c r="F340" s="34">
        <v>4</v>
      </c>
      <c r="G340" s="32" t="s">
        <v>25</v>
      </c>
      <c r="H340" s="32">
        <v>3</v>
      </c>
      <c r="I340" s="32">
        <v>69.3</v>
      </c>
      <c r="J340" s="32"/>
      <c r="K340" s="32"/>
      <c r="L340" s="32"/>
      <c r="M340" s="32">
        <f>SUM(H340*100+I340)</f>
        <v>369.3</v>
      </c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42" t="s">
        <v>538</v>
      </c>
    </row>
    <row r="341" spans="1:24" s="44" customFormat="1" ht="21.75" x14ac:dyDescent="0.5">
      <c r="A341" s="28" t="s">
        <v>2069</v>
      </c>
      <c r="B341" s="33" t="s">
        <v>13</v>
      </c>
      <c r="C341" s="46">
        <v>5543</v>
      </c>
      <c r="D341" s="46">
        <v>158</v>
      </c>
      <c r="E341" s="46">
        <v>5419</v>
      </c>
      <c r="F341" s="34">
        <v>4</v>
      </c>
      <c r="G341" s="32" t="s">
        <v>25</v>
      </c>
      <c r="H341" s="32" t="s">
        <v>25</v>
      </c>
      <c r="I341" s="32">
        <v>92.3</v>
      </c>
      <c r="J341" s="32"/>
      <c r="K341" s="32">
        <f>SUM(I341)</f>
        <v>92.3</v>
      </c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42" t="s">
        <v>32</v>
      </c>
    </row>
    <row r="342" spans="1:24" s="44" customFormat="1" ht="21.75" x14ac:dyDescent="0.5">
      <c r="A342" s="28" t="s">
        <v>2070</v>
      </c>
      <c r="B342" s="33" t="s">
        <v>13</v>
      </c>
      <c r="C342" s="46">
        <v>5542</v>
      </c>
      <c r="D342" s="46">
        <v>157</v>
      </c>
      <c r="E342" s="46">
        <v>5808</v>
      </c>
      <c r="F342" s="34">
        <v>4</v>
      </c>
      <c r="G342" s="32" t="s">
        <v>25</v>
      </c>
      <c r="H342" s="32" t="s">
        <v>25</v>
      </c>
      <c r="I342" s="32">
        <v>92.3</v>
      </c>
      <c r="J342" s="32"/>
      <c r="K342" s="32">
        <f>SUM(I342)</f>
        <v>92.3</v>
      </c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42" t="s">
        <v>32</v>
      </c>
    </row>
    <row r="343" spans="1:24" s="44" customFormat="1" ht="21.75" x14ac:dyDescent="0.5">
      <c r="A343" s="28" t="s">
        <v>2071</v>
      </c>
      <c r="B343" s="33" t="s">
        <v>13</v>
      </c>
      <c r="C343" s="46">
        <v>1180</v>
      </c>
      <c r="D343" s="46">
        <v>73</v>
      </c>
      <c r="E343" s="46">
        <v>4503</v>
      </c>
      <c r="F343" s="34">
        <v>8</v>
      </c>
      <c r="G343" s="32" t="s">
        <v>25</v>
      </c>
      <c r="H343" s="32">
        <v>1</v>
      </c>
      <c r="I343" s="32">
        <v>31.8</v>
      </c>
      <c r="J343" s="32"/>
      <c r="K343" s="32"/>
      <c r="L343" s="32">
        <f>SUM(H343*100+I343)</f>
        <v>131.80000000000001</v>
      </c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42" t="s">
        <v>150</v>
      </c>
    </row>
    <row r="344" spans="1:24" s="44" customFormat="1" ht="21.75" x14ac:dyDescent="0.5">
      <c r="A344" s="28" t="s">
        <v>2072</v>
      </c>
      <c r="B344" s="33" t="s">
        <v>13</v>
      </c>
      <c r="C344" s="46">
        <v>10415</v>
      </c>
      <c r="D344" s="46">
        <v>305</v>
      </c>
      <c r="E344" s="46">
        <v>8530</v>
      </c>
      <c r="F344" s="34">
        <v>4</v>
      </c>
      <c r="G344" s="32" t="s">
        <v>25</v>
      </c>
      <c r="H344" s="32">
        <v>1</v>
      </c>
      <c r="I344" s="32">
        <v>66.7</v>
      </c>
      <c r="J344" s="32"/>
      <c r="K344" s="32">
        <f>SUM(H344*100+I344)</f>
        <v>166.7</v>
      </c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42" t="s">
        <v>32</v>
      </c>
    </row>
    <row r="345" spans="1:24" s="44" customFormat="1" ht="21.75" x14ac:dyDescent="0.5">
      <c r="A345" s="28" t="s">
        <v>2073</v>
      </c>
      <c r="B345" s="33" t="s">
        <v>13</v>
      </c>
      <c r="C345" s="46">
        <v>10414</v>
      </c>
      <c r="D345" s="46">
        <v>304</v>
      </c>
      <c r="E345" s="46">
        <v>8529</v>
      </c>
      <c r="F345" s="34">
        <v>4</v>
      </c>
      <c r="G345" s="32" t="s">
        <v>25</v>
      </c>
      <c r="H345" s="32">
        <v>1</v>
      </c>
      <c r="I345" s="32">
        <v>28</v>
      </c>
      <c r="J345" s="32"/>
      <c r="K345" s="32">
        <f>SUM(H345*400+I345)</f>
        <v>428</v>
      </c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42" t="s">
        <v>32</v>
      </c>
    </row>
    <row r="346" spans="1:24" s="44" customFormat="1" ht="21.75" x14ac:dyDescent="0.5">
      <c r="A346" s="28" t="s">
        <v>2074</v>
      </c>
      <c r="B346" s="33" t="s">
        <v>13</v>
      </c>
      <c r="C346" s="46">
        <v>10413</v>
      </c>
      <c r="D346" s="46">
        <v>303</v>
      </c>
      <c r="E346" s="46">
        <v>8528</v>
      </c>
      <c r="F346" s="34">
        <v>4</v>
      </c>
      <c r="G346" s="32" t="s">
        <v>25</v>
      </c>
      <c r="H346" s="32" t="s">
        <v>25</v>
      </c>
      <c r="I346" s="32">
        <v>50</v>
      </c>
      <c r="J346" s="32"/>
      <c r="K346" s="32">
        <f>SUM(I346)</f>
        <v>50</v>
      </c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42" t="s">
        <v>122</v>
      </c>
    </row>
    <row r="347" spans="1:24" s="44" customFormat="1" ht="21.75" x14ac:dyDescent="0.5">
      <c r="A347" s="216" t="s">
        <v>2075</v>
      </c>
      <c r="B347" s="221" t="s">
        <v>13</v>
      </c>
      <c r="C347" s="254">
        <v>1181</v>
      </c>
      <c r="D347" s="254">
        <v>74</v>
      </c>
      <c r="E347" s="254">
        <v>4504</v>
      </c>
      <c r="F347" s="255">
        <v>9</v>
      </c>
      <c r="G347" s="223">
        <v>1</v>
      </c>
      <c r="H347" s="223" t="s">
        <v>25</v>
      </c>
      <c r="I347" s="223">
        <v>38</v>
      </c>
      <c r="J347" s="223">
        <f>SUM(G347*400+I347)</f>
        <v>438</v>
      </c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30" t="s">
        <v>640</v>
      </c>
    </row>
    <row r="348" spans="1:24" s="44" customFormat="1" ht="21.75" x14ac:dyDescent="0.5">
      <c r="A348" s="250" t="s">
        <v>2076</v>
      </c>
      <c r="B348" s="71" t="s">
        <v>13</v>
      </c>
      <c r="C348" s="46">
        <v>5697</v>
      </c>
      <c r="D348" s="46">
        <v>160</v>
      </c>
      <c r="E348" s="46">
        <v>5857</v>
      </c>
      <c r="F348" s="46">
        <v>4</v>
      </c>
      <c r="G348" s="45" t="s">
        <v>25</v>
      </c>
      <c r="H348" s="45">
        <v>3</v>
      </c>
      <c r="I348" s="45">
        <v>90</v>
      </c>
      <c r="J348" s="45"/>
      <c r="K348" s="45">
        <f>SUM(H348*100+I348)</f>
        <v>390</v>
      </c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75" t="s">
        <v>122</v>
      </c>
    </row>
    <row r="349" spans="1:24" s="44" customFormat="1" x14ac:dyDescent="0.65">
      <c r="A349" s="275" t="s">
        <v>1981</v>
      </c>
      <c r="B349" s="275"/>
      <c r="C349" s="275"/>
      <c r="D349" s="275"/>
      <c r="E349" s="275"/>
      <c r="F349" s="275"/>
      <c r="G349" s="275"/>
      <c r="H349" s="275"/>
      <c r="I349" s="275"/>
      <c r="J349" s="275"/>
      <c r="K349" s="275"/>
      <c r="L349" s="275"/>
      <c r="M349" s="275"/>
      <c r="N349" s="275"/>
      <c r="O349" s="275"/>
      <c r="P349" s="275"/>
      <c r="Q349" s="275"/>
      <c r="R349" s="275"/>
      <c r="S349" s="275"/>
      <c r="T349" s="275"/>
      <c r="U349" s="275"/>
      <c r="V349" s="275"/>
      <c r="W349" s="275"/>
      <c r="X349" s="275"/>
    </row>
    <row r="350" spans="1:24" s="44" customFormat="1" x14ac:dyDescent="0.5">
      <c r="A350" s="313" t="s">
        <v>1102</v>
      </c>
      <c r="B350" s="313"/>
      <c r="C350" s="313"/>
      <c r="D350" s="313"/>
      <c r="E350" s="313"/>
      <c r="F350" s="313"/>
      <c r="G350" s="313"/>
      <c r="H350" s="313"/>
      <c r="I350" s="313"/>
      <c r="J350" s="313"/>
      <c r="K350" s="313"/>
      <c r="L350" s="313"/>
      <c r="M350" s="313"/>
      <c r="N350" s="313"/>
      <c r="O350" s="313"/>
      <c r="P350" s="313"/>
      <c r="Q350" s="313"/>
      <c r="R350" s="313"/>
      <c r="S350" s="313"/>
      <c r="T350" s="313"/>
      <c r="U350" s="313"/>
      <c r="V350" s="313"/>
      <c r="W350" s="313"/>
      <c r="X350" s="313"/>
    </row>
    <row r="351" spans="1:24" s="44" customFormat="1" x14ac:dyDescent="0.5">
      <c r="A351" s="276" t="s">
        <v>1069</v>
      </c>
      <c r="B351" s="276"/>
      <c r="C351" s="276"/>
      <c r="D351" s="276"/>
      <c r="E351" s="276"/>
      <c r="F351" s="276"/>
      <c r="G351" s="276"/>
      <c r="H351" s="276"/>
      <c r="I351" s="276"/>
      <c r="J351" s="276"/>
      <c r="K351" s="276"/>
      <c r="L351" s="276"/>
      <c r="M351" s="276"/>
      <c r="N351" s="276"/>
      <c r="O351" s="276"/>
      <c r="P351" s="276"/>
      <c r="Q351" s="276"/>
      <c r="R351" s="276"/>
      <c r="S351" s="276"/>
      <c r="T351" s="276"/>
      <c r="U351" s="276"/>
      <c r="V351" s="276"/>
      <c r="W351" s="276"/>
      <c r="X351" s="276"/>
    </row>
    <row r="352" spans="1:24" s="44" customFormat="1" x14ac:dyDescent="0.65">
      <c r="A352" s="314" t="s">
        <v>1070</v>
      </c>
      <c r="B352" s="314"/>
      <c r="C352" s="314"/>
      <c r="D352" s="314"/>
      <c r="E352" s="314"/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4"/>
      <c r="W352" s="314"/>
      <c r="X352" s="314"/>
    </row>
    <row r="353" spans="1:24" s="44" customFormat="1" ht="21.75" x14ac:dyDescent="0.5">
      <c r="A353" s="271" t="s">
        <v>1089</v>
      </c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3"/>
      <c r="O353" s="271" t="s">
        <v>1101</v>
      </c>
      <c r="P353" s="272"/>
      <c r="Q353" s="272"/>
      <c r="R353" s="272"/>
      <c r="S353" s="272"/>
      <c r="T353" s="272"/>
      <c r="U353" s="272"/>
      <c r="V353" s="272"/>
      <c r="W353" s="272"/>
      <c r="X353" s="273"/>
    </row>
    <row r="354" spans="1:24" s="44" customFormat="1" ht="21.75" x14ac:dyDescent="0.5">
      <c r="A354" s="306" t="s">
        <v>1071</v>
      </c>
      <c r="B354" s="156"/>
      <c r="C354" s="144"/>
      <c r="D354" s="277" t="s">
        <v>0</v>
      </c>
      <c r="E354" s="289" t="s">
        <v>1</v>
      </c>
      <c r="F354" s="143"/>
      <c r="G354" s="291" t="s">
        <v>18</v>
      </c>
      <c r="H354" s="292"/>
      <c r="I354" s="293"/>
      <c r="J354" s="265" t="s">
        <v>1088</v>
      </c>
      <c r="K354" s="266"/>
      <c r="L354" s="266"/>
      <c r="M354" s="266"/>
      <c r="N354" s="267"/>
      <c r="O354" s="268" t="s">
        <v>1071</v>
      </c>
      <c r="P354" s="156"/>
      <c r="Q354" s="156"/>
      <c r="R354" s="156"/>
      <c r="S354" s="308" t="s">
        <v>1088</v>
      </c>
      <c r="T354" s="309"/>
      <c r="U354" s="309"/>
      <c r="V354" s="309"/>
      <c r="W354" s="310"/>
      <c r="X354" s="261" t="s">
        <v>1100</v>
      </c>
    </row>
    <row r="355" spans="1:24" s="44" customFormat="1" ht="21.75" x14ac:dyDescent="0.5">
      <c r="A355" s="307"/>
      <c r="B355" s="157" t="s">
        <v>1072</v>
      </c>
      <c r="C355" s="145" t="s">
        <v>1073</v>
      </c>
      <c r="D355" s="278"/>
      <c r="E355" s="290"/>
      <c r="F355" s="154" t="s">
        <v>1075</v>
      </c>
      <c r="G355" s="277" t="s">
        <v>19</v>
      </c>
      <c r="H355" s="277" t="s">
        <v>20</v>
      </c>
      <c r="I355" s="277" t="s">
        <v>21</v>
      </c>
      <c r="J355" s="146"/>
      <c r="K355" s="261" t="s">
        <v>1079</v>
      </c>
      <c r="L355" s="261" t="s">
        <v>1080</v>
      </c>
      <c r="M355" s="147"/>
      <c r="N355" s="149" t="s">
        <v>1086</v>
      </c>
      <c r="O355" s="269"/>
      <c r="P355" s="157"/>
      <c r="Q355" s="157" t="s">
        <v>1072</v>
      </c>
      <c r="R355" s="157" t="s">
        <v>1094</v>
      </c>
      <c r="S355" s="149"/>
      <c r="T355" s="281" t="s">
        <v>1079</v>
      </c>
      <c r="U355" s="261" t="s">
        <v>1080</v>
      </c>
      <c r="V355" s="147"/>
      <c r="W355" s="149" t="s">
        <v>1097</v>
      </c>
      <c r="X355" s="262"/>
    </row>
    <row r="356" spans="1:24" s="44" customFormat="1" ht="21.75" x14ac:dyDescent="0.5">
      <c r="A356" s="307"/>
      <c r="B356" s="157" t="s">
        <v>22</v>
      </c>
      <c r="C356" s="145" t="s">
        <v>1074</v>
      </c>
      <c r="D356" s="278"/>
      <c r="E356" s="290"/>
      <c r="F356" s="106" t="s">
        <v>1076</v>
      </c>
      <c r="G356" s="278"/>
      <c r="H356" s="278"/>
      <c r="I356" s="278"/>
      <c r="J356" s="148" t="s">
        <v>1078</v>
      </c>
      <c r="K356" s="262"/>
      <c r="L356" s="262"/>
      <c r="M356" s="147" t="s">
        <v>1081</v>
      </c>
      <c r="N356" s="150" t="s">
        <v>1085</v>
      </c>
      <c r="O356" s="269"/>
      <c r="P356" s="157" t="s">
        <v>1090</v>
      </c>
      <c r="Q356" s="157" t="s">
        <v>1091</v>
      </c>
      <c r="R356" s="157" t="s">
        <v>1095</v>
      </c>
      <c r="S356" s="150" t="s">
        <v>1078</v>
      </c>
      <c r="T356" s="284"/>
      <c r="U356" s="262"/>
      <c r="V356" s="147" t="s">
        <v>1081</v>
      </c>
      <c r="W356" s="150" t="s">
        <v>1098</v>
      </c>
      <c r="X356" s="262"/>
    </row>
    <row r="357" spans="1:24" s="44" customFormat="1" ht="21.75" x14ac:dyDescent="0.5">
      <c r="A357" s="307"/>
      <c r="B357" s="157"/>
      <c r="C357" s="145" t="s">
        <v>861</v>
      </c>
      <c r="D357" s="278"/>
      <c r="E357" s="290"/>
      <c r="F357" s="154" t="s">
        <v>1077</v>
      </c>
      <c r="G357" s="278"/>
      <c r="H357" s="278"/>
      <c r="I357" s="278"/>
      <c r="J357" s="148" t="s">
        <v>1082</v>
      </c>
      <c r="K357" s="262"/>
      <c r="L357" s="262"/>
      <c r="M357" s="147" t="s">
        <v>1084</v>
      </c>
      <c r="N357" s="150" t="s">
        <v>1087</v>
      </c>
      <c r="O357" s="269"/>
      <c r="P357" s="157"/>
      <c r="Q357" s="157" t="s">
        <v>1092</v>
      </c>
      <c r="R357" s="157" t="s">
        <v>1096</v>
      </c>
      <c r="S357" s="150" t="s">
        <v>1082</v>
      </c>
      <c r="T357" s="284"/>
      <c r="U357" s="262"/>
      <c r="V357" s="147" t="s">
        <v>1084</v>
      </c>
      <c r="W357" s="150" t="s">
        <v>1091</v>
      </c>
      <c r="X357" s="262"/>
    </row>
    <row r="358" spans="1:24" s="44" customFormat="1" ht="21.75" x14ac:dyDescent="0.5">
      <c r="A358" s="28"/>
      <c r="B358" s="158"/>
      <c r="C358" s="22"/>
      <c r="D358" s="153"/>
      <c r="E358" s="22"/>
      <c r="F358" s="155"/>
      <c r="G358" s="295"/>
      <c r="H358" s="295"/>
      <c r="I358" s="295"/>
      <c r="J358" s="152" t="s">
        <v>1083</v>
      </c>
      <c r="K358" s="263"/>
      <c r="L358" s="263"/>
      <c r="M358" s="30" t="s">
        <v>1085</v>
      </c>
      <c r="N358" s="151" t="s">
        <v>1072</v>
      </c>
      <c r="O358" s="270"/>
      <c r="P358" s="158"/>
      <c r="Q358" s="158" t="s">
        <v>1093</v>
      </c>
      <c r="R358" s="158"/>
      <c r="S358" s="151" t="s">
        <v>1083</v>
      </c>
      <c r="T358" s="296"/>
      <c r="U358" s="263"/>
      <c r="V358" s="30" t="s">
        <v>1085</v>
      </c>
      <c r="W358" s="151" t="s">
        <v>1099</v>
      </c>
      <c r="X358" s="263"/>
    </row>
    <row r="359" spans="1:24" s="44" customFormat="1" ht="21.75" x14ac:dyDescent="0.5">
      <c r="A359" s="28" t="s">
        <v>2077</v>
      </c>
      <c r="B359" s="33" t="s">
        <v>13</v>
      </c>
      <c r="C359" s="46">
        <v>1179</v>
      </c>
      <c r="D359" s="46">
        <v>72</v>
      </c>
      <c r="E359" s="46">
        <v>4526</v>
      </c>
      <c r="F359" s="34">
        <v>14</v>
      </c>
      <c r="G359" s="32">
        <v>4</v>
      </c>
      <c r="H359" s="32">
        <v>2</v>
      </c>
      <c r="I359" s="32">
        <v>47</v>
      </c>
      <c r="J359" s="32"/>
      <c r="K359" s="32">
        <f>SUM(G359*400+H359*100+I359)</f>
        <v>1847</v>
      </c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228" t="s">
        <v>122</v>
      </c>
    </row>
    <row r="360" spans="1:24" s="44" customFormat="1" ht="21.75" x14ac:dyDescent="0.5">
      <c r="A360" s="28" t="s">
        <v>2078</v>
      </c>
      <c r="B360" s="33" t="s">
        <v>13</v>
      </c>
      <c r="C360" s="46">
        <v>9222</v>
      </c>
      <c r="D360" s="46">
        <v>285</v>
      </c>
      <c r="E360" s="46">
        <v>7969</v>
      </c>
      <c r="F360" s="34">
        <v>9</v>
      </c>
      <c r="G360" s="32" t="s">
        <v>25</v>
      </c>
      <c r="H360" s="32">
        <v>1</v>
      </c>
      <c r="I360" s="32">
        <v>50</v>
      </c>
      <c r="J360" s="32"/>
      <c r="K360" s="32">
        <f>SUM(H360*400+I360)</f>
        <v>450</v>
      </c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228" t="s">
        <v>32</v>
      </c>
    </row>
    <row r="361" spans="1:24" s="44" customFormat="1" ht="21.75" x14ac:dyDescent="0.5">
      <c r="A361" s="28" t="s">
        <v>2079</v>
      </c>
      <c r="B361" s="33" t="s">
        <v>13</v>
      </c>
      <c r="C361" s="46">
        <v>1182</v>
      </c>
      <c r="D361" s="46">
        <v>75</v>
      </c>
      <c r="E361" s="46">
        <v>4505</v>
      </c>
      <c r="F361" s="34">
        <v>4</v>
      </c>
      <c r="G361" s="32" t="s">
        <v>25</v>
      </c>
      <c r="H361" s="32">
        <v>3</v>
      </c>
      <c r="I361" s="32">
        <v>52</v>
      </c>
      <c r="J361" s="32"/>
      <c r="K361" s="32"/>
      <c r="L361" s="32"/>
      <c r="M361" s="32"/>
      <c r="N361" s="32">
        <f>SUM(H361*100+I361)</f>
        <v>352</v>
      </c>
      <c r="O361" s="32"/>
      <c r="P361" s="32"/>
      <c r="Q361" s="32"/>
      <c r="R361" s="32"/>
      <c r="S361" s="32"/>
      <c r="T361" s="32"/>
      <c r="U361" s="32"/>
      <c r="V361" s="32"/>
      <c r="W361" s="32"/>
      <c r="X361" s="228" t="s">
        <v>203</v>
      </c>
    </row>
    <row r="362" spans="1:24" s="44" customFormat="1" ht="21.75" x14ac:dyDescent="0.5">
      <c r="A362" s="28" t="s">
        <v>2080</v>
      </c>
      <c r="B362" s="33" t="s">
        <v>13</v>
      </c>
      <c r="C362" s="46">
        <v>11874</v>
      </c>
      <c r="D362" s="46">
        <v>322</v>
      </c>
      <c r="E362" s="46">
        <v>9096</v>
      </c>
      <c r="F362" s="34">
        <v>4</v>
      </c>
      <c r="G362" s="32" t="s">
        <v>25</v>
      </c>
      <c r="H362" s="32">
        <v>3</v>
      </c>
      <c r="I362" s="32">
        <v>52</v>
      </c>
      <c r="J362" s="32"/>
      <c r="K362" s="32"/>
      <c r="L362" s="32"/>
      <c r="M362" s="32"/>
      <c r="N362" s="32">
        <f>SUM(H362*100+I362)</f>
        <v>352</v>
      </c>
      <c r="O362" s="32"/>
      <c r="P362" s="32"/>
      <c r="Q362" s="32"/>
      <c r="R362" s="32"/>
      <c r="S362" s="32"/>
      <c r="T362" s="32"/>
      <c r="U362" s="32"/>
      <c r="V362" s="32"/>
      <c r="W362" s="32"/>
      <c r="X362" s="42" t="s">
        <v>203</v>
      </c>
    </row>
    <row r="363" spans="1:24" s="44" customFormat="1" ht="21.75" x14ac:dyDescent="0.5">
      <c r="A363" s="28" t="s">
        <v>2081</v>
      </c>
      <c r="B363" s="33" t="s">
        <v>13</v>
      </c>
      <c r="C363" s="46">
        <v>1183</v>
      </c>
      <c r="D363" s="46">
        <v>76</v>
      </c>
      <c r="E363" s="46">
        <v>4527</v>
      </c>
      <c r="F363" s="34"/>
      <c r="G363" s="32" t="s">
        <v>25</v>
      </c>
      <c r="H363" s="32">
        <v>3</v>
      </c>
      <c r="I363" s="32">
        <v>69.3</v>
      </c>
      <c r="J363" s="32">
        <f>SUM(H363*100+I363)</f>
        <v>369.3</v>
      </c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42" t="s">
        <v>533</v>
      </c>
    </row>
    <row r="364" spans="1:24" s="44" customFormat="1" ht="21.75" x14ac:dyDescent="0.5">
      <c r="A364" s="28" t="s">
        <v>2082</v>
      </c>
      <c r="B364" s="33" t="s">
        <v>13</v>
      </c>
      <c r="C364" s="46">
        <v>11090</v>
      </c>
      <c r="D364" s="46">
        <v>317</v>
      </c>
      <c r="E364" s="46">
        <v>8843</v>
      </c>
      <c r="F364" s="34">
        <v>4</v>
      </c>
      <c r="G364" s="32" t="s">
        <v>25</v>
      </c>
      <c r="H364" s="32">
        <v>3</v>
      </c>
      <c r="I364" s="32">
        <v>69.3</v>
      </c>
      <c r="J364" s="32">
        <f>SUM(H364*100+I364)</f>
        <v>369.3</v>
      </c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42" t="s">
        <v>636</v>
      </c>
    </row>
    <row r="365" spans="1:24" s="44" customFormat="1" ht="21.75" x14ac:dyDescent="0.5">
      <c r="A365" s="28" t="s">
        <v>2083</v>
      </c>
      <c r="B365" s="33" t="s">
        <v>13</v>
      </c>
      <c r="C365" s="46">
        <v>1185</v>
      </c>
      <c r="D365" s="46">
        <v>78</v>
      </c>
      <c r="E365" s="46">
        <v>4506</v>
      </c>
      <c r="F365" s="34">
        <v>4</v>
      </c>
      <c r="G365" s="32">
        <v>2</v>
      </c>
      <c r="H365" s="32" t="s">
        <v>25</v>
      </c>
      <c r="I365" s="32">
        <v>59</v>
      </c>
      <c r="J365" s="32">
        <f>SUM(G365*400+I365)</f>
        <v>859</v>
      </c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42" t="s">
        <v>533</v>
      </c>
    </row>
    <row r="366" spans="1:24" s="44" customFormat="1" ht="21.75" x14ac:dyDescent="0.5">
      <c r="A366" s="28" t="s">
        <v>2084</v>
      </c>
      <c r="B366" s="33" t="s">
        <v>13</v>
      </c>
      <c r="C366" s="46">
        <v>1184</v>
      </c>
      <c r="D366" s="46">
        <v>77</v>
      </c>
      <c r="E366" s="46">
        <v>4528</v>
      </c>
      <c r="F366" s="34">
        <v>4</v>
      </c>
      <c r="G366" s="32">
        <v>2</v>
      </c>
      <c r="H366" s="32">
        <v>1</v>
      </c>
      <c r="I366" s="32">
        <v>36</v>
      </c>
      <c r="J366" s="32">
        <f>SUM(G366*400+H366*100+I366)</f>
        <v>936</v>
      </c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42" t="s">
        <v>533</v>
      </c>
    </row>
    <row r="367" spans="1:24" s="44" customFormat="1" ht="21.75" x14ac:dyDescent="0.5">
      <c r="A367" s="28" t="s">
        <v>2085</v>
      </c>
      <c r="B367" s="33" t="s">
        <v>13</v>
      </c>
      <c r="C367" s="46">
        <v>1186</v>
      </c>
      <c r="D367" s="46">
        <v>79</v>
      </c>
      <c r="E367" s="46">
        <v>4507</v>
      </c>
      <c r="F367" s="34">
        <v>12</v>
      </c>
      <c r="G367" s="32">
        <v>1</v>
      </c>
      <c r="H367" s="32">
        <v>2</v>
      </c>
      <c r="I367" s="32">
        <v>10</v>
      </c>
      <c r="J367" s="32"/>
      <c r="K367" s="32"/>
      <c r="L367" s="32"/>
      <c r="M367" s="32"/>
      <c r="N367" s="32">
        <f>SUM(G367*400+H367*100+I367)</f>
        <v>610</v>
      </c>
      <c r="O367" s="32"/>
      <c r="P367" s="32"/>
      <c r="Q367" s="32"/>
      <c r="R367" s="32"/>
      <c r="S367" s="32"/>
      <c r="T367" s="32"/>
      <c r="U367" s="32"/>
      <c r="V367" s="32"/>
      <c r="W367" s="32"/>
      <c r="X367" s="42" t="s">
        <v>729</v>
      </c>
    </row>
    <row r="368" spans="1:24" s="44" customFormat="1" ht="21.75" x14ac:dyDescent="0.5">
      <c r="A368" s="28" t="s">
        <v>2086</v>
      </c>
      <c r="B368" s="33" t="s">
        <v>13</v>
      </c>
      <c r="C368" s="46">
        <v>1187</v>
      </c>
      <c r="D368" s="46">
        <v>80</v>
      </c>
      <c r="E368" s="46">
        <v>4529</v>
      </c>
      <c r="F368" s="34">
        <v>4</v>
      </c>
      <c r="G368" s="32" t="s">
        <v>25</v>
      </c>
      <c r="H368" s="32">
        <v>3</v>
      </c>
      <c r="I368" s="32">
        <v>97</v>
      </c>
      <c r="J368" s="32"/>
      <c r="K368" s="32"/>
      <c r="L368" s="32"/>
      <c r="M368" s="32"/>
      <c r="N368" s="32">
        <f>SUM(H368*100+I368)</f>
        <v>397</v>
      </c>
      <c r="O368" s="32"/>
      <c r="P368" s="32"/>
      <c r="Q368" s="32"/>
      <c r="R368" s="32"/>
      <c r="S368" s="32"/>
      <c r="T368" s="32"/>
      <c r="U368" s="32"/>
      <c r="V368" s="32"/>
      <c r="W368" s="32"/>
      <c r="X368" s="42" t="s">
        <v>729</v>
      </c>
    </row>
    <row r="369" spans="1:24" s="44" customFormat="1" ht="21.75" x14ac:dyDescent="0.5">
      <c r="A369" s="28" t="s">
        <v>2087</v>
      </c>
      <c r="B369" s="33" t="s">
        <v>13</v>
      </c>
      <c r="C369" s="46">
        <v>1189</v>
      </c>
      <c r="D369" s="46">
        <v>82</v>
      </c>
      <c r="E369" s="46">
        <v>4508</v>
      </c>
      <c r="F369" s="34">
        <v>9</v>
      </c>
      <c r="G369" s="32" t="s">
        <v>25</v>
      </c>
      <c r="H369" s="32">
        <v>3</v>
      </c>
      <c r="I369" s="32">
        <v>82</v>
      </c>
      <c r="J369" s="32"/>
      <c r="K369" s="32"/>
      <c r="L369" s="32"/>
      <c r="M369" s="32"/>
      <c r="N369" s="32">
        <f>SUM(H369*100+I369)</f>
        <v>382</v>
      </c>
      <c r="O369" s="32"/>
      <c r="P369" s="32"/>
      <c r="Q369" s="32"/>
      <c r="R369" s="32"/>
      <c r="S369" s="32"/>
      <c r="T369" s="32"/>
      <c r="U369" s="32"/>
      <c r="V369" s="32"/>
      <c r="W369" s="32"/>
      <c r="X369" s="42" t="s">
        <v>728</v>
      </c>
    </row>
    <row r="370" spans="1:24" s="44" customFormat="1" ht="21.75" x14ac:dyDescent="0.5">
      <c r="A370" s="28" t="s">
        <v>2088</v>
      </c>
      <c r="B370" s="33" t="s">
        <v>13</v>
      </c>
      <c r="C370" s="46">
        <v>1188</v>
      </c>
      <c r="D370" s="46">
        <v>81</v>
      </c>
      <c r="E370" s="46">
        <v>4530</v>
      </c>
      <c r="F370" s="34">
        <v>4</v>
      </c>
      <c r="G370" s="32">
        <v>1</v>
      </c>
      <c r="H370" s="32" t="s">
        <v>25</v>
      </c>
      <c r="I370" s="32">
        <v>10</v>
      </c>
      <c r="J370" s="32">
        <f>SUM(G370*400+I370)</f>
        <v>410</v>
      </c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42" t="s">
        <v>636</v>
      </c>
    </row>
    <row r="371" spans="1:24" s="44" customFormat="1" ht="21.75" x14ac:dyDescent="0.5">
      <c r="A371" s="28" t="s">
        <v>2089</v>
      </c>
      <c r="B371" s="33" t="s">
        <v>13</v>
      </c>
      <c r="C371" s="46">
        <v>8048</v>
      </c>
      <c r="D371" s="46">
        <v>139</v>
      </c>
      <c r="E371" s="46">
        <v>6808</v>
      </c>
      <c r="F371" s="34">
        <v>4</v>
      </c>
      <c r="G371" s="32">
        <v>1</v>
      </c>
      <c r="H371" s="32">
        <v>2</v>
      </c>
      <c r="I371" s="32" t="s">
        <v>25</v>
      </c>
      <c r="J371" s="32"/>
      <c r="K371" s="32"/>
      <c r="L371" s="32"/>
      <c r="M371" s="32"/>
      <c r="N371" s="32">
        <f>SUM(G371*400+H371*100)</f>
        <v>600</v>
      </c>
      <c r="O371" s="32"/>
      <c r="P371" s="32"/>
      <c r="Q371" s="32"/>
      <c r="R371" s="32"/>
      <c r="S371" s="32"/>
      <c r="T371" s="32"/>
      <c r="U371" s="32"/>
      <c r="V371" s="32"/>
      <c r="W371" s="32"/>
      <c r="X371" s="42" t="s">
        <v>203</v>
      </c>
    </row>
    <row r="372" spans="1:24" s="44" customFormat="1" ht="21.75" x14ac:dyDescent="0.5">
      <c r="A372" s="28" t="s">
        <v>2090</v>
      </c>
      <c r="B372" s="33" t="s">
        <v>13</v>
      </c>
      <c r="C372" s="46">
        <v>540</v>
      </c>
      <c r="D372" s="46">
        <v>2</v>
      </c>
      <c r="E372" s="46">
        <v>4247</v>
      </c>
      <c r="F372" s="34">
        <v>4</v>
      </c>
      <c r="G372" s="32" t="s">
        <v>25</v>
      </c>
      <c r="H372" s="32" t="s">
        <v>25</v>
      </c>
      <c r="I372" s="32">
        <v>85</v>
      </c>
      <c r="J372" s="32"/>
      <c r="K372" s="32">
        <f>SUM(I372)</f>
        <v>85</v>
      </c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42" t="s">
        <v>735</v>
      </c>
    </row>
    <row r="373" spans="1:24" s="44" customFormat="1" ht="21.75" x14ac:dyDescent="0.5">
      <c r="A373" s="28" t="s">
        <v>2091</v>
      </c>
      <c r="B373" s="33" t="s">
        <v>13</v>
      </c>
      <c r="C373" s="46">
        <v>32053</v>
      </c>
      <c r="D373" s="46">
        <v>219</v>
      </c>
      <c r="E373" s="46">
        <v>238</v>
      </c>
      <c r="F373" s="34">
        <v>5</v>
      </c>
      <c r="G373" s="32">
        <v>2</v>
      </c>
      <c r="H373" s="32">
        <v>2</v>
      </c>
      <c r="I373" s="32">
        <v>17</v>
      </c>
      <c r="J373" s="32">
        <f>SUM(G373*400+H373*100+I373)</f>
        <v>1017</v>
      </c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42" t="s">
        <v>640</v>
      </c>
    </row>
    <row r="374" spans="1:24" s="44" customFormat="1" ht="21.75" x14ac:dyDescent="0.5">
      <c r="A374" s="28" t="s">
        <v>2092</v>
      </c>
      <c r="B374" s="33" t="s">
        <v>13</v>
      </c>
      <c r="C374" s="46">
        <v>32106</v>
      </c>
      <c r="D374" s="46">
        <v>341</v>
      </c>
      <c r="E374" s="46">
        <v>353</v>
      </c>
      <c r="F374" s="34">
        <v>4</v>
      </c>
      <c r="G374" s="32">
        <v>3</v>
      </c>
      <c r="H374" s="32">
        <v>1</v>
      </c>
      <c r="I374" s="32">
        <v>68</v>
      </c>
      <c r="J374" s="32"/>
      <c r="K374" s="32"/>
      <c r="L374" s="32"/>
      <c r="M374" s="32"/>
      <c r="N374" s="32">
        <f>SUM(G374*400+H374*100+I374)</f>
        <v>1368</v>
      </c>
      <c r="O374" s="32"/>
      <c r="P374" s="32"/>
      <c r="Q374" s="32"/>
      <c r="R374" s="32"/>
      <c r="S374" s="32"/>
      <c r="T374" s="32"/>
      <c r="U374" s="32"/>
      <c r="V374" s="32"/>
      <c r="W374" s="32"/>
      <c r="X374" s="42" t="s">
        <v>736</v>
      </c>
    </row>
    <row r="375" spans="1:24" s="44" customFormat="1" ht="21.75" x14ac:dyDescent="0.5">
      <c r="A375" s="28" t="s">
        <v>2093</v>
      </c>
      <c r="B375" s="33" t="s">
        <v>13</v>
      </c>
      <c r="C375" s="46">
        <v>32107</v>
      </c>
      <c r="D375" s="46">
        <v>342</v>
      </c>
      <c r="E375" s="46">
        <v>354</v>
      </c>
      <c r="F375" s="34">
        <v>13</v>
      </c>
      <c r="G375" s="32" t="s">
        <v>25</v>
      </c>
      <c r="H375" s="32">
        <v>3</v>
      </c>
      <c r="I375" s="32">
        <v>28</v>
      </c>
      <c r="J375" s="32">
        <f>SUM(H375*100+I375)</f>
        <v>328</v>
      </c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42" t="s">
        <v>533</v>
      </c>
    </row>
    <row r="376" spans="1:24" s="44" customFormat="1" ht="21.75" x14ac:dyDescent="0.5">
      <c r="A376" s="28" t="s">
        <v>2094</v>
      </c>
      <c r="B376" s="33" t="s">
        <v>13</v>
      </c>
      <c r="C376" s="46">
        <v>10179</v>
      </c>
      <c r="D376" s="46">
        <v>15</v>
      </c>
      <c r="E376" s="46">
        <v>8425</v>
      </c>
      <c r="F376" s="34">
        <v>4</v>
      </c>
      <c r="G376" s="32" t="s">
        <v>25</v>
      </c>
      <c r="H376" s="32">
        <v>1</v>
      </c>
      <c r="I376" s="32">
        <v>88</v>
      </c>
      <c r="J376" s="32"/>
      <c r="K376" s="32"/>
      <c r="L376" s="32"/>
      <c r="M376" s="32"/>
      <c r="N376" s="32">
        <f>SUM(H376*100+I376)</f>
        <v>188</v>
      </c>
      <c r="O376" s="32"/>
      <c r="P376" s="32"/>
      <c r="Q376" s="32"/>
      <c r="R376" s="32"/>
      <c r="S376" s="32"/>
      <c r="T376" s="32"/>
      <c r="U376" s="32"/>
      <c r="V376" s="32"/>
      <c r="W376" s="32"/>
      <c r="X376" s="42" t="s">
        <v>103</v>
      </c>
    </row>
    <row r="377" spans="1:24" s="44" customFormat="1" ht="21.75" x14ac:dyDescent="0.5">
      <c r="A377" s="28" t="s">
        <v>2095</v>
      </c>
      <c r="B377" s="33" t="s">
        <v>13</v>
      </c>
      <c r="C377" s="46">
        <v>32111</v>
      </c>
      <c r="D377" s="46">
        <v>346</v>
      </c>
      <c r="E377" s="46">
        <v>358</v>
      </c>
      <c r="F377" s="34">
        <v>4</v>
      </c>
      <c r="G377" s="32" t="s">
        <v>25</v>
      </c>
      <c r="H377" s="32">
        <v>1</v>
      </c>
      <c r="I377" s="32">
        <v>46.2</v>
      </c>
      <c r="J377" s="32"/>
      <c r="K377" s="32"/>
      <c r="L377" s="32"/>
      <c r="M377" s="32"/>
      <c r="N377" s="32">
        <f>SUM(H377*100+I377)</f>
        <v>146.19999999999999</v>
      </c>
      <c r="O377" s="32"/>
      <c r="P377" s="32"/>
      <c r="Q377" s="32"/>
      <c r="R377" s="32"/>
      <c r="S377" s="32"/>
      <c r="T377" s="32"/>
      <c r="U377" s="32"/>
      <c r="V377" s="32"/>
      <c r="W377" s="32"/>
      <c r="X377" s="42" t="s">
        <v>103</v>
      </c>
    </row>
    <row r="378" spans="1:24" s="44" customFormat="1" ht="21.75" x14ac:dyDescent="0.5">
      <c r="A378" s="28" t="s">
        <v>2096</v>
      </c>
      <c r="B378" s="33" t="s">
        <v>13</v>
      </c>
      <c r="C378" s="46">
        <v>32108</v>
      </c>
      <c r="D378" s="46">
        <v>343</v>
      </c>
      <c r="E378" s="46">
        <v>355</v>
      </c>
      <c r="F378" s="34">
        <v>4</v>
      </c>
      <c r="G378" s="32" t="s">
        <v>25</v>
      </c>
      <c r="H378" s="32">
        <v>3</v>
      </c>
      <c r="I378" s="32">
        <v>4</v>
      </c>
      <c r="J378" s="32"/>
      <c r="K378" s="32">
        <f>SUM(H378*100+I378)</f>
        <v>304</v>
      </c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42" t="s">
        <v>32</v>
      </c>
    </row>
    <row r="379" spans="1:24" s="44" customFormat="1" ht="21.75" x14ac:dyDescent="0.5">
      <c r="A379" s="28" t="s">
        <v>2097</v>
      </c>
      <c r="B379" s="33" t="s">
        <v>13</v>
      </c>
      <c r="C379" s="46">
        <v>32109</v>
      </c>
      <c r="D379" s="46">
        <v>344</v>
      </c>
      <c r="E379" s="46">
        <v>356</v>
      </c>
      <c r="F379" s="34">
        <v>4</v>
      </c>
      <c r="G379" s="32" t="s">
        <v>25</v>
      </c>
      <c r="H379" s="32">
        <v>1</v>
      </c>
      <c r="I379" s="32">
        <v>13.8</v>
      </c>
      <c r="J379" s="32"/>
      <c r="K379" s="32">
        <f>SUM(H379*100+I379)</f>
        <v>113.8</v>
      </c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42" t="s">
        <v>32</v>
      </c>
    </row>
    <row r="380" spans="1:24" s="44" customFormat="1" ht="21.75" x14ac:dyDescent="0.5">
      <c r="A380" s="28" t="s">
        <v>2098</v>
      </c>
      <c r="B380" s="33" t="s">
        <v>13</v>
      </c>
      <c r="C380" s="46">
        <v>49056</v>
      </c>
      <c r="D380" s="46">
        <v>781</v>
      </c>
      <c r="E380" s="46">
        <v>829</v>
      </c>
      <c r="F380" s="34">
        <v>4</v>
      </c>
      <c r="G380" s="32" t="s">
        <v>25</v>
      </c>
      <c r="H380" s="32">
        <v>1</v>
      </c>
      <c r="I380" s="32">
        <v>13.8</v>
      </c>
      <c r="J380" s="32"/>
      <c r="K380" s="32">
        <f>SUM(H380*100+I380)</f>
        <v>113.8</v>
      </c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42" t="s">
        <v>32</v>
      </c>
    </row>
    <row r="381" spans="1:24" s="44" customFormat="1" ht="21.75" x14ac:dyDescent="0.5">
      <c r="A381" s="28" t="s">
        <v>2099</v>
      </c>
      <c r="B381" s="33" t="s">
        <v>13</v>
      </c>
      <c r="C381" s="46">
        <v>32110</v>
      </c>
      <c r="D381" s="46">
        <v>345</v>
      </c>
      <c r="E381" s="46">
        <v>357</v>
      </c>
      <c r="F381" s="34">
        <v>4</v>
      </c>
      <c r="G381" s="32" t="s">
        <v>25</v>
      </c>
      <c r="H381" s="32">
        <v>1</v>
      </c>
      <c r="I381" s="32">
        <v>13.7</v>
      </c>
      <c r="J381" s="32"/>
      <c r="K381" s="32">
        <f>SUM(H381*100+I381)</f>
        <v>113.7</v>
      </c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42" t="s">
        <v>32</v>
      </c>
    </row>
    <row r="382" spans="1:24" s="44" customFormat="1" ht="21.75" x14ac:dyDescent="0.5">
      <c r="A382" s="28" t="s">
        <v>2100</v>
      </c>
      <c r="B382" s="33" t="s">
        <v>13</v>
      </c>
      <c r="C382" s="46">
        <v>38731</v>
      </c>
      <c r="D382" s="46">
        <v>777</v>
      </c>
      <c r="E382" s="46">
        <v>825</v>
      </c>
      <c r="F382" s="34">
        <v>4</v>
      </c>
      <c r="G382" s="32" t="s">
        <v>25</v>
      </c>
      <c r="H382" s="32">
        <v>1</v>
      </c>
      <c r="I382" s="32">
        <v>24.7</v>
      </c>
      <c r="J382" s="32"/>
      <c r="K382" s="32">
        <f>SUM(H382*100+I382)</f>
        <v>124.7</v>
      </c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42" t="s">
        <v>32</v>
      </c>
    </row>
    <row r="383" spans="1:24" s="44" customFormat="1" ht="21.75" x14ac:dyDescent="0.5">
      <c r="A383" s="216" t="s">
        <v>2101</v>
      </c>
      <c r="B383" s="221" t="s">
        <v>13</v>
      </c>
      <c r="C383" s="254">
        <v>41927</v>
      </c>
      <c r="D383" s="254">
        <v>218</v>
      </c>
      <c r="E383" s="254">
        <v>237</v>
      </c>
      <c r="F383" s="255">
        <v>4</v>
      </c>
      <c r="G383" s="223" t="s">
        <v>25</v>
      </c>
      <c r="H383" s="223">
        <v>2</v>
      </c>
      <c r="I383" s="223">
        <v>75</v>
      </c>
      <c r="J383" s="223"/>
      <c r="K383" s="223"/>
      <c r="L383" s="223"/>
      <c r="M383" s="223"/>
      <c r="N383" s="223">
        <f>SUM(H383*100+I383)</f>
        <v>275</v>
      </c>
      <c r="O383" s="223"/>
      <c r="P383" s="223"/>
      <c r="Q383" s="223"/>
      <c r="R383" s="223"/>
      <c r="S383" s="223"/>
      <c r="T383" s="223"/>
      <c r="U383" s="223"/>
      <c r="V383" s="223"/>
      <c r="W383" s="223"/>
      <c r="X383" s="230" t="s">
        <v>103</v>
      </c>
    </row>
    <row r="384" spans="1:24" s="44" customFormat="1" ht="21.75" x14ac:dyDescent="0.5">
      <c r="A384" s="250" t="s">
        <v>2102</v>
      </c>
      <c r="B384" s="71" t="s">
        <v>13</v>
      </c>
      <c r="C384" s="46">
        <v>32054</v>
      </c>
      <c r="D384" s="46">
        <v>220</v>
      </c>
      <c r="E384" s="46">
        <v>239</v>
      </c>
      <c r="F384" s="46">
        <v>4</v>
      </c>
      <c r="G384" s="45">
        <v>1</v>
      </c>
      <c r="H384" s="45" t="s">
        <v>25</v>
      </c>
      <c r="I384" s="45">
        <v>27</v>
      </c>
      <c r="J384" s="45"/>
      <c r="K384" s="45"/>
      <c r="L384" s="45">
        <f>SUM(G384*400+I384)</f>
        <v>427</v>
      </c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75" t="s">
        <v>398</v>
      </c>
    </row>
    <row r="385" spans="1:24" s="44" customFormat="1" x14ac:dyDescent="0.65">
      <c r="A385" s="275" t="s">
        <v>1982</v>
      </c>
      <c r="B385" s="275"/>
      <c r="C385" s="275"/>
      <c r="D385" s="275"/>
      <c r="E385" s="275"/>
      <c r="F385" s="275"/>
      <c r="G385" s="275"/>
      <c r="H385" s="275"/>
      <c r="I385" s="275"/>
      <c r="J385" s="275"/>
      <c r="K385" s="275"/>
      <c r="L385" s="275"/>
      <c r="M385" s="275"/>
      <c r="N385" s="275"/>
      <c r="O385" s="275"/>
      <c r="P385" s="275"/>
      <c r="Q385" s="275"/>
      <c r="R385" s="275"/>
      <c r="S385" s="275"/>
      <c r="T385" s="275"/>
      <c r="U385" s="275"/>
      <c r="V385" s="275"/>
      <c r="W385" s="275"/>
      <c r="X385" s="275"/>
    </row>
    <row r="386" spans="1:24" s="44" customFormat="1" x14ac:dyDescent="0.5">
      <c r="A386" s="313" t="s">
        <v>1102</v>
      </c>
      <c r="B386" s="313"/>
      <c r="C386" s="313"/>
      <c r="D386" s="313"/>
      <c r="E386" s="313"/>
      <c r="F386" s="313"/>
      <c r="G386" s="313"/>
      <c r="H386" s="313"/>
      <c r="I386" s="313"/>
      <c r="J386" s="313"/>
      <c r="K386" s="313"/>
      <c r="L386" s="313"/>
      <c r="M386" s="313"/>
      <c r="N386" s="313"/>
      <c r="O386" s="313"/>
      <c r="P386" s="313"/>
      <c r="Q386" s="313"/>
      <c r="R386" s="313"/>
      <c r="S386" s="313"/>
      <c r="T386" s="313"/>
      <c r="U386" s="313"/>
      <c r="V386" s="313"/>
      <c r="W386" s="313"/>
      <c r="X386" s="313"/>
    </row>
    <row r="387" spans="1:24" s="44" customFormat="1" x14ac:dyDescent="0.5">
      <c r="A387" s="276" t="s">
        <v>1069</v>
      </c>
      <c r="B387" s="276"/>
      <c r="C387" s="276"/>
      <c r="D387" s="276"/>
      <c r="E387" s="276"/>
      <c r="F387" s="276"/>
      <c r="G387" s="276"/>
      <c r="H387" s="276"/>
      <c r="I387" s="276"/>
      <c r="J387" s="276"/>
      <c r="K387" s="276"/>
      <c r="L387" s="276"/>
      <c r="M387" s="276"/>
      <c r="N387" s="276"/>
      <c r="O387" s="276"/>
      <c r="P387" s="276"/>
      <c r="Q387" s="276"/>
      <c r="R387" s="276"/>
      <c r="S387" s="276"/>
      <c r="T387" s="276"/>
      <c r="U387" s="276"/>
      <c r="V387" s="276"/>
      <c r="W387" s="276"/>
      <c r="X387" s="276"/>
    </row>
    <row r="388" spans="1:24" s="44" customFormat="1" x14ac:dyDescent="0.65">
      <c r="A388" s="314" t="s">
        <v>1070</v>
      </c>
      <c r="B388" s="314"/>
      <c r="C388" s="314"/>
      <c r="D388" s="314"/>
      <c r="E388" s="314"/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  <c r="U388" s="314"/>
      <c r="V388" s="314"/>
      <c r="W388" s="314"/>
      <c r="X388" s="314"/>
    </row>
    <row r="389" spans="1:24" s="44" customFormat="1" ht="21.75" x14ac:dyDescent="0.5">
      <c r="A389" s="271" t="s">
        <v>1089</v>
      </c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3"/>
      <c r="O389" s="271" t="s">
        <v>1101</v>
      </c>
      <c r="P389" s="272"/>
      <c r="Q389" s="272"/>
      <c r="R389" s="272"/>
      <c r="S389" s="272"/>
      <c r="T389" s="272"/>
      <c r="U389" s="272"/>
      <c r="V389" s="272"/>
      <c r="W389" s="272"/>
      <c r="X389" s="273"/>
    </row>
    <row r="390" spans="1:24" s="44" customFormat="1" ht="21.75" x14ac:dyDescent="0.5">
      <c r="A390" s="306" t="s">
        <v>1071</v>
      </c>
      <c r="B390" s="156"/>
      <c r="C390" s="144"/>
      <c r="D390" s="277" t="s">
        <v>0</v>
      </c>
      <c r="E390" s="289" t="s">
        <v>1</v>
      </c>
      <c r="F390" s="143"/>
      <c r="G390" s="291" t="s">
        <v>18</v>
      </c>
      <c r="H390" s="292"/>
      <c r="I390" s="293"/>
      <c r="J390" s="265" t="s">
        <v>1088</v>
      </c>
      <c r="K390" s="266"/>
      <c r="L390" s="266"/>
      <c r="M390" s="266"/>
      <c r="N390" s="267"/>
      <c r="O390" s="268" t="s">
        <v>1071</v>
      </c>
      <c r="P390" s="156"/>
      <c r="Q390" s="156"/>
      <c r="R390" s="156"/>
      <c r="S390" s="308" t="s">
        <v>1088</v>
      </c>
      <c r="T390" s="309"/>
      <c r="U390" s="309"/>
      <c r="V390" s="309"/>
      <c r="W390" s="310"/>
      <c r="X390" s="261" t="s">
        <v>1100</v>
      </c>
    </row>
    <row r="391" spans="1:24" s="44" customFormat="1" ht="21.75" x14ac:dyDescent="0.5">
      <c r="A391" s="307"/>
      <c r="B391" s="157" t="s">
        <v>1072</v>
      </c>
      <c r="C391" s="145" t="s">
        <v>1073</v>
      </c>
      <c r="D391" s="278"/>
      <c r="E391" s="290"/>
      <c r="F391" s="154" t="s">
        <v>1075</v>
      </c>
      <c r="G391" s="277" t="s">
        <v>19</v>
      </c>
      <c r="H391" s="277" t="s">
        <v>20</v>
      </c>
      <c r="I391" s="277" t="s">
        <v>21</v>
      </c>
      <c r="J391" s="146"/>
      <c r="K391" s="261" t="s">
        <v>1079</v>
      </c>
      <c r="L391" s="261" t="s">
        <v>1080</v>
      </c>
      <c r="M391" s="147"/>
      <c r="N391" s="149" t="s">
        <v>1086</v>
      </c>
      <c r="O391" s="269"/>
      <c r="P391" s="157"/>
      <c r="Q391" s="157" t="s">
        <v>1072</v>
      </c>
      <c r="R391" s="157" t="s">
        <v>1094</v>
      </c>
      <c r="S391" s="149"/>
      <c r="T391" s="281" t="s">
        <v>1079</v>
      </c>
      <c r="U391" s="261" t="s">
        <v>1080</v>
      </c>
      <c r="V391" s="147"/>
      <c r="W391" s="149" t="s">
        <v>1097</v>
      </c>
      <c r="X391" s="262"/>
    </row>
    <row r="392" spans="1:24" s="44" customFormat="1" ht="21.75" x14ac:dyDescent="0.5">
      <c r="A392" s="307"/>
      <c r="B392" s="157" t="s">
        <v>22</v>
      </c>
      <c r="C392" s="145" t="s">
        <v>1074</v>
      </c>
      <c r="D392" s="278"/>
      <c r="E392" s="290"/>
      <c r="F392" s="106" t="s">
        <v>1076</v>
      </c>
      <c r="G392" s="278"/>
      <c r="H392" s="278"/>
      <c r="I392" s="278"/>
      <c r="J392" s="148" t="s">
        <v>1078</v>
      </c>
      <c r="K392" s="262"/>
      <c r="L392" s="262"/>
      <c r="M392" s="147" t="s">
        <v>1081</v>
      </c>
      <c r="N392" s="150" t="s">
        <v>1085</v>
      </c>
      <c r="O392" s="269"/>
      <c r="P392" s="157" t="s">
        <v>1090</v>
      </c>
      <c r="Q392" s="157" t="s">
        <v>1091</v>
      </c>
      <c r="R392" s="157" t="s">
        <v>1095</v>
      </c>
      <c r="S392" s="150" t="s">
        <v>1078</v>
      </c>
      <c r="T392" s="284"/>
      <c r="U392" s="262"/>
      <c r="V392" s="147" t="s">
        <v>1081</v>
      </c>
      <c r="W392" s="150" t="s">
        <v>1098</v>
      </c>
      <c r="X392" s="262"/>
    </row>
    <row r="393" spans="1:24" s="44" customFormat="1" ht="21.75" x14ac:dyDescent="0.5">
      <c r="A393" s="307"/>
      <c r="B393" s="157"/>
      <c r="C393" s="145" t="s">
        <v>861</v>
      </c>
      <c r="D393" s="278"/>
      <c r="E393" s="290"/>
      <c r="F393" s="154" t="s">
        <v>1077</v>
      </c>
      <c r="G393" s="278"/>
      <c r="H393" s="278"/>
      <c r="I393" s="278"/>
      <c r="J393" s="148" t="s">
        <v>1082</v>
      </c>
      <c r="K393" s="262"/>
      <c r="L393" s="262"/>
      <c r="M393" s="147" t="s">
        <v>1084</v>
      </c>
      <c r="N393" s="150" t="s">
        <v>1087</v>
      </c>
      <c r="O393" s="269"/>
      <c r="P393" s="157"/>
      <c r="Q393" s="157" t="s">
        <v>1092</v>
      </c>
      <c r="R393" s="157" t="s">
        <v>1096</v>
      </c>
      <c r="S393" s="150" t="s">
        <v>1082</v>
      </c>
      <c r="T393" s="284"/>
      <c r="U393" s="262"/>
      <c r="V393" s="147" t="s">
        <v>1084</v>
      </c>
      <c r="W393" s="150" t="s">
        <v>1091</v>
      </c>
      <c r="X393" s="262"/>
    </row>
    <row r="394" spans="1:24" s="44" customFormat="1" ht="21.75" x14ac:dyDescent="0.5">
      <c r="A394" s="28"/>
      <c r="B394" s="158"/>
      <c r="C394" s="22"/>
      <c r="D394" s="153"/>
      <c r="E394" s="22"/>
      <c r="F394" s="155"/>
      <c r="G394" s="295"/>
      <c r="H394" s="295"/>
      <c r="I394" s="295"/>
      <c r="J394" s="152" t="s">
        <v>1083</v>
      </c>
      <c r="K394" s="263"/>
      <c r="L394" s="263"/>
      <c r="M394" s="30" t="s">
        <v>1085</v>
      </c>
      <c r="N394" s="151" t="s">
        <v>1072</v>
      </c>
      <c r="O394" s="270"/>
      <c r="P394" s="158"/>
      <c r="Q394" s="158" t="s">
        <v>1093</v>
      </c>
      <c r="R394" s="158"/>
      <c r="S394" s="151" t="s">
        <v>1083</v>
      </c>
      <c r="T394" s="296"/>
      <c r="U394" s="263"/>
      <c r="V394" s="30" t="s">
        <v>1085</v>
      </c>
      <c r="W394" s="151" t="s">
        <v>1099</v>
      </c>
      <c r="X394" s="263"/>
    </row>
    <row r="395" spans="1:24" s="44" customFormat="1" ht="21.75" x14ac:dyDescent="0.5">
      <c r="A395" s="253">
        <v>1125</v>
      </c>
      <c r="B395" s="33" t="s">
        <v>13</v>
      </c>
      <c r="C395" s="46">
        <v>41926</v>
      </c>
      <c r="D395" s="46">
        <v>222</v>
      </c>
      <c r="E395" s="46">
        <v>241</v>
      </c>
      <c r="F395" s="34">
        <v>4</v>
      </c>
      <c r="G395" s="32" t="s">
        <v>25</v>
      </c>
      <c r="H395" s="32">
        <v>3</v>
      </c>
      <c r="I395" s="32">
        <v>95</v>
      </c>
      <c r="J395" s="32"/>
      <c r="K395" s="32"/>
      <c r="L395" s="32"/>
      <c r="M395" s="32"/>
      <c r="N395" s="32">
        <f>SUM(H395*100+I395)</f>
        <v>395</v>
      </c>
      <c r="O395" s="32"/>
      <c r="P395" s="32"/>
      <c r="Q395" s="32"/>
      <c r="R395" s="32"/>
      <c r="S395" s="32"/>
      <c r="T395" s="32"/>
      <c r="U395" s="32"/>
      <c r="V395" s="32"/>
      <c r="W395" s="32"/>
      <c r="X395" s="42" t="s">
        <v>738</v>
      </c>
    </row>
    <row r="396" spans="1:24" s="44" customFormat="1" ht="21.75" x14ac:dyDescent="0.5">
      <c r="A396" s="253">
        <v>1126</v>
      </c>
      <c r="B396" s="33" t="s">
        <v>13</v>
      </c>
      <c r="C396" s="46">
        <v>32055</v>
      </c>
      <c r="D396" s="46">
        <v>221</v>
      </c>
      <c r="E396" s="46">
        <v>240</v>
      </c>
      <c r="F396" s="34">
        <v>4</v>
      </c>
      <c r="G396" s="32">
        <v>1</v>
      </c>
      <c r="H396" s="32">
        <v>1</v>
      </c>
      <c r="I396" s="32" t="s">
        <v>25</v>
      </c>
      <c r="J396" s="32"/>
      <c r="K396" s="32"/>
      <c r="L396" s="32"/>
      <c r="M396" s="32"/>
      <c r="N396" s="32">
        <f>SUM(G396*400+H396)</f>
        <v>401</v>
      </c>
      <c r="O396" s="32"/>
      <c r="P396" s="32"/>
      <c r="Q396" s="32"/>
      <c r="R396" s="32"/>
      <c r="S396" s="32"/>
      <c r="T396" s="32"/>
      <c r="U396" s="32"/>
      <c r="V396" s="32"/>
      <c r="W396" s="32"/>
      <c r="X396" s="42" t="s">
        <v>736</v>
      </c>
    </row>
    <row r="397" spans="1:24" s="44" customFormat="1" ht="21.75" x14ac:dyDescent="0.5">
      <c r="A397" s="253">
        <v>1127</v>
      </c>
      <c r="B397" s="33" t="s">
        <v>13</v>
      </c>
      <c r="C397" s="46">
        <v>43485</v>
      </c>
      <c r="D397" s="46">
        <v>249</v>
      </c>
      <c r="E397" s="46">
        <v>267</v>
      </c>
      <c r="F397" s="34">
        <v>4</v>
      </c>
      <c r="G397" s="32">
        <v>2</v>
      </c>
      <c r="H397" s="32">
        <v>2</v>
      </c>
      <c r="I397" s="32">
        <v>20</v>
      </c>
      <c r="J397" s="32"/>
      <c r="K397" s="32">
        <f>SUM(G397*400+H397*100+I397)</f>
        <v>1020</v>
      </c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42" t="s">
        <v>739</v>
      </c>
    </row>
    <row r="398" spans="1:24" s="44" customFormat="1" ht="21.75" x14ac:dyDescent="0.5">
      <c r="A398" s="253">
        <v>1128</v>
      </c>
      <c r="B398" s="33" t="s">
        <v>13</v>
      </c>
      <c r="C398" s="46">
        <v>2255</v>
      </c>
      <c r="D398" s="46">
        <v>9</v>
      </c>
      <c r="E398" s="46">
        <v>4805</v>
      </c>
      <c r="F398" s="34">
        <v>4</v>
      </c>
      <c r="G398" s="32" t="s">
        <v>25</v>
      </c>
      <c r="H398" s="32">
        <v>1</v>
      </c>
      <c r="I398" s="32">
        <v>72.2</v>
      </c>
      <c r="J398" s="32"/>
      <c r="K398" s="32">
        <f>SUM(H398*100+I398)</f>
        <v>172.2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42" t="s">
        <v>740</v>
      </c>
    </row>
    <row r="399" spans="1:24" s="44" customFormat="1" ht="21.75" x14ac:dyDescent="0.5">
      <c r="A399" s="253">
        <v>1129</v>
      </c>
      <c r="B399" s="33" t="s">
        <v>13</v>
      </c>
      <c r="C399" s="46">
        <v>9275</v>
      </c>
      <c r="D399" s="46">
        <v>44</v>
      </c>
      <c r="E399" s="46">
        <v>7939</v>
      </c>
      <c r="F399" s="34">
        <v>4</v>
      </c>
      <c r="G399" s="32" t="s">
        <v>25</v>
      </c>
      <c r="H399" s="32" t="s">
        <v>25</v>
      </c>
      <c r="I399" s="32">
        <v>26</v>
      </c>
      <c r="J399" s="32"/>
      <c r="K399" s="32">
        <f>SUM(I399)</f>
        <v>26</v>
      </c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42" t="s">
        <v>741</v>
      </c>
    </row>
    <row r="400" spans="1:24" s="44" customFormat="1" ht="21.75" x14ac:dyDescent="0.5">
      <c r="A400" s="253">
        <v>1130</v>
      </c>
      <c r="B400" s="33" t="s">
        <v>13</v>
      </c>
      <c r="C400" s="46">
        <v>43484</v>
      </c>
      <c r="D400" s="46">
        <v>250</v>
      </c>
      <c r="E400" s="46">
        <v>268</v>
      </c>
      <c r="F400" s="34">
        <v>4</v>
      </c>
      <c r="G400" s="32" t="s">
        <v>25</v>
      </c>
      <c r="H400" s="32">
        <v>1</v>
      </c>
      <c r="I400" s="32">
        <v>94</v>
      </c>
      <c r="J400" s="32"/>
      <c r="K400" s="32">
        <f>SUM(H400*100+I400)</f>
        <v>194</v>
      </c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42" t="s">
        <v>32</v>
      </c>
    </row>
    <row r="401" spans="1:24" s="44" customFormat="1" ht="21.75" x14ac:dyDescent="0.5">
      <c r="A401" s="253">
        <v>1131</v>
      </c>
      <c r="B401" s="33" t="s">
        <v>13</v>
      </c>
      <c r="C401" s="46">
        <v>5501</v>
      </c>
      <c r="D401" s="46">
        <v>31</v>
      </c>
      <c r="E401" s="46">
        <v>5801</v>
      </c>
      <c r="F401" s="34"/>
      <c r="G401" s="32" t="s">
        <v>25</v>
      </c>
      <c r="H401" s="32">
        <v>1</v>
      </c>
      <c r="I401" s="32">
        <v>60</v>
      </c>
      <c r="J401" s="32"/>
      <c r="K401" s="32"/>
      <c r="L401" s="32">
        <f>SUM(H401*100+I401)</f>
        <v>160</v>
      </c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42" t="s">
        <v>398</v>
      </c>
    </row>
    <row r="402" spans="1:24" s="44" customFormat="1" ht="21.75" x14ac:dyDescent="0.5">
      <c r="A402" s="253">
        <v>1132</v>
      </c>
      <c r="B402" s="33" t="s">
        <v>13</v>
      </c>
      <c r="C402" s="46">
        <v>5502</v>
      </c>
      <c r="D402" s="46">
        <v>32</v>
      </c>
      <c r="E402" s="46">
        <v>5802</v>
      </c>
      <c r="F402" s="34">
        <v>4</v>
      </c>
      <c r="G402" s="32" t="s">
        <v>25</v>
      </c>
      <c r="H402" s="32">
        <v>1</v>
      </c>
      <c r="I402" s="32">
        <v>72</v>
      </c>
      <c r="J402" s="32"/>
      <c r="K402" s="32">
        <f>SUM(H402*100+I402)</f>
        <v>172</v>
      </c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42" t="s">
        <v>32</v>
      </c>
    </row>
    <row r="403" spans="1:24" s="44" customFormat="1" ht="21.75" x14ac:dyDescent="0.5">
      <c r="A403" s="253">
        <v>1133</v>
      </c>
      <c r="B403" s="33" t="s">
        <v>13</v>
      </c>
      <c r="C403" s="46">
        <v>5503</v>
      </c>
      <c r="D403" s="46">
        <v>33</v>
      </c>
      <c r="E403" s="46">
        <v>5803</v>
      </c>
      <c r="F403" s="34">
        <v>4</v>
      </c>
      <c r="G403" s="32" t="s">
        <v>25</v>
      </c>
      <c r="H403" s="32" t="s">
        <v>25</v>
      </c>
      <c r="I403" s="32">
        <v>69</v>
      </c>
      <c r="J403" s="32"/>
      <c r="K403" s="32">
        <f>SUM(I403)</f>
        <v>69</v>
      </c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42" t="s">
        <v>32</v>
      </c>
    </row>
    <row r="404" spans="1:24" s="44" customFormat="1" ht="21.75" x14ac:dyDescent="0.5">
      <c r="A404" s="253">
        <v>1134</v>
      </c>
      <c r="B404" s="33" t="s">
        <v>13</v>
      </c>
      <c r="C404" s="46">
        <v>32062</v>
      </c>
      <c r="D404" s="46">
        <v>253</v>
      </c>
      <c r="E404" s="46">
        <v>271</v>
      </c>
      <c r="F404" s="34"/>
      <c r="G404" s="32" t="s">
        <v>25</v>
      </c>
      <c r="H404" s="32">
        <v>2</v>
      </c>
      <c r="I404" s="32">
        <v>64</v>
      </c>
      <c r="J404" s="32"/>
      <c r="K404" s="32"/>
      <c r="L404" s="32"/>
      <c r="M404" s="32"/>
      <c r="N404" s="32">
        <f>SUM(H404*100+I404)</f>
        <v>264</v>
      </c>
      <c r="O404" s="32"/>
      <c r="P404" s="32"/>
      <c r="Q404" s="32"/>
      <c r="R404" s="32"/>
      <c r="S404" s="32"/>
      <c r="T404" s="32"/>
      <c r="U404" s="32"/>
      <c r="V404" s="32"/>
      <c r="W404" s="32"/>
      <c r="X404" s="42" t="s">
        <v>736</v>
      </c>
    </row>
    <row r="405" spans="1:24" s="44" customFormat="1" ht="21.75" x14ac:dyDescent="0.5">
      <c r="A405" s="253">
        <v>1135</v>
      </c>
      <c r="B405" s="33" t="s">
        <v>13</v>
      </c>
      <c r="C405" s="46">
        <v>39057</v>
      </c>
      <c r="D405" s="46">
        <v>254</v>
      </c>
      <c r="E405" s="46">
        <v>272</v>
      </c>
      <c r="F405" s="34">
        <v>14</v>
      </c>
      <c r="G405" s="32">
        <v>2</v>
      </c>
      <c r="H405" s="32">
        <v>2</v>
      </c>
      <c r="I405" s="32">
        <v>55</v>
      </c>
      <c r="J405" s="32"/>
      <c r="K405" s="32"/>
      <c r="L405" s="32"/>
      <c r="M405" s="32"/>
      <c r="N405" s="32">
        <f>SUM(G405*400+H405*100+I405)</f>
        <v>1055</v>
      </c>
      <c r="O405" s="32"/>
      <c r="P405" s="32"/>
      <c r="Q405" s="32"/>
      <c r="R405" s="32"/>
      <c r="S405" s="32"/>
      <c r="T405" s="32"/>
      <c r="U405" s="32"/>
      <c r="V405" s="32"/>
      <c r="W405" s="32"/>
      <c r="X405" s="42" t="s">
        <v>742</v>
      </c>
    </row>
    <row r="406" spans="1:24" s="44" customFormat="1" ht="21.75" x14ac:dyDescent="0.5">
      <c r="A406" s="253">
        <v>1136</v>
      </c>
      <c r="B406" s="33" t="s">
        <v>13</v>
      </c>
      <c r="C406" s="46">
        <v>31633</v>
      </c>
      <c r="D406" s="46">
        <v>362</v>
      </c>
      <c r="E406" s="46">
        <v>374</v>
      </c>
      <c r="F406" s="34">
        <v>4</v>
      </c>
      <c r="G406" s="32" t="s">
        <v>25</v>
      </c>
      <c r="H406" s="32">
        <v>3</v>
      </c>
      <c r="I406" s="32">
        <v>87</v>
      </c>
      <c r="J406" s="32"/>
      <c r="K406" s="32">
        <f>SUM(H406*100+I406)</f>
        <v>387</v>
      </c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42" t="s">
        <v>32</v>
      </c>
    </row>
    <row r="407" spans="1:24" s="44" customFormat="1" ht="21.75" x14ac:dyDescent="0.5">
      <c r="A407" s="253">
        <v>1137</v>
      </c>
      <c r="B407" s="33" t="s">
        <v>13</v>
      </c>
      <c r="C407" s="46">
        <v>42161</v>
      </c>
      <c r="D407" s="46">
        <v>361</v>
      </c>
      <c r="E407" s="46">
        <v>373</v>
      </c>
      <c r="F407" s="34">
        <v>4</v>
      </c>
      <c r="G407" s="32" t="s">
        <v>25</v>
      </c>
      <c r="H407" s="32">
        <v>3</v>
      </c>
      <c r="I407" s="32">
        <v>78</v>
      </c>
      <c r="J407" s="32"/>
      <c r="K407" s="32"/>
      <c r="L407" s="32"/>
      <c r="M407" s="32"/>
      <c r="N407" s="32">
        <f>SUM(H407*100+I407)</f>
        <v>378</v>
      </c>
      <c r="O407" s="32"/>
      <c r="P407" s="32"/>
      <c r="Q407" s="32"/>
      <c r="R407" s="32"/>
      <c r="S407" s="32"/>
      <c r="T407" s="32"/>
      <c r="U407" s="32"/>
      <c r="V407" s="32"/>
      <c r="W407" s="32"/>
      <c r="X407" s="42" t="s">
        <v>743</v>
      </c>
    </row>
    <row r="408" spans="1:24" s="44" customFormat="1" ht="21.75" x14ac:dyDescent="0.5">
      <c r="A408" s="253">
        <v>1138</v>
      </c>
      <c r="B408" s="33" t="s">
        <v>13</v>
      </c>
      <c r="C408" s="46">
        <v>32120</v>
      </c>
      <c r="D408" s="46">
        <v>363</v>
      </c>
      <c r="E408" s="46">
        <v>375</v>
      </c>
      <c r="F408" s="34">
        <v>4</v>
      </c>
      <c r="G408" s="32">
        <v>1</v>
      </c>
      <c r="H408" s="32" t="s">
        <v>25</v>
      </c>
      <c r="I408" s="32">
        <v>40</v>
      </c>
      <c r="J408" s="32"/>
      <c r="K408" s="32"/>
      <c r="L408" s="32"/>
      <c r="M408" s="32"/>
      <c r="N408" s="32">
        <f>SUM(G408*400+I408)</f>
        <v>440</v>
      </c>
      <c r="O408" s="32"/>
      <c r="P408" s="32"/>
      <c r="Q408" s="32"/>
      <c r="R408" s="32"/>
      <c r="S408" s="32"/>
      <c r="T408" s="32"/>
      <c r="U408" s="32"/>
      <c r="V408" s="32"/>
      <c r="W408" s="32"/>
      <c r="X408" s="42" t="s">
        <v>713</v>
      </c>
    </row>
    <row r="409" spans="1:24" s="44" customFormat="1" ht="21.75" x14ac:dyDescent="0.5">
      <c r="A409" s="253">
        <v>1139</v>
      </c>
      <c r="B409" s="33" t="s">
        <v>13</v>
      </c>
      <c r="C409" s="46">
        <v>31634</v>
      </c>
      <c r="D409" s="46">
        <v>364</v>
      </c>
      <c r="E409" s="46">
        <v>376</v>
      </c>
      <c r="F409" s="34"/>
      <c r="G409" s="32" t="s">
        <v>25</v>
      </c>
      <c r="H409" s="32">
        <v>1</v>
      </c>
      <c r="I409" s="32">
        <v>63</v>
      </c>
      <c r="J409" s="32"/>
      <c r="K409" s="32"/>
      <c r="L409" s="32">
        <f>SUM(H409*100+I409)</f>
        <v>163</v>
      </c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42" t="s">
        <v>744</v>
      </c>
    </row>
    <row r="410" spans="1:24" s="44" customFormat="1" ht="21.75" x14ac:dyDescent="0.5">
      <c r="A410" s="253">
        <v>1140</v>
      </c>
      <c r="B410" s="33" t="s">
        <v>13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42" t="s">
        <v>536</v>
      </c>
    </row>
    <row r="411" spans="1:24" s="44" customFormat="1" ht="21.75" x14ac:dyDescent="0.5">
      <c r="A411" s="253">
        <v>1141</v>
      </c>
      <c r="B411" s="33" t="s">
        <v>13</v>
      </c>
      <c r="C411" s="46">
        <v>32121</v>
      </c>
      <c r="D411" s="46">
        <v>365</v>
      </c>
      <c r="E411" s="46">
        <v>377</v>
      </c>
      <c r="F411" s="34">
        <v>4</v>
      </c>
      <c r="G411" s="32" t="s">
        <v>25</v>
      </c>
      <c r="H411" s="32" t="s">
        <v>25</v>
      </c>
      <c r="I411" s="32">
        <v>22.7</v>
      </c>
      <c r="J411" s="32"/>
      <c r="K411" s="32"/>
      <c r="L411" s="32"/>
      <c r="M411" s="32">
        <f>SUM(I411)</f>
        <v>22.7</v>
      </c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42" t="s">
        <v>538</v>
      </c>
    </row>
    <row r="412" spans="1:24" s="44" customFormat="1" ht="21.75" x14ac:dyDescent="0.5">
      <c r="A412" s="253">
        <v>1142</v>
      </c>
      <c r="B412" s="33" t="s">
        <v>13</v>
      </c>
      <c r="C412" s="46">
        <v>10508</v>
      </c>
      <c r="D412" s="46">
        <v>1180</v>
      </c>
      <c r="E412" s="46">
        <v>4575</v>
      </c>
      <c r="F412" s="34">
        <v>4</v>
      </c>
      <c r="G412" s="32" t="s">
        <v>25</v>
      </c>
      <c r="H412" s="32" t="s">
        <v>25</v>
      </c>
      <c r="I412" s="32">
        <v>88.4</v>
      </c>
      <c r="J412" s="32"/>
      <c r="K412" s="32"/>
      <c r="L412" s="32">
        <f>SUM(I412)</f>
        <v>88.4</v>
      </c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42" t="s">
        <v>745</v>
      </c>
    </row>
    <row r="413" spans="1:24" s="44" customFormat="1" ht="21.75" x14ac:dyDescent="0.5">
      <c r="A413" s="253">
        <v>1143</v>
      </c>
      <c r="B413" s="33" t="s">
        <v>13</v>
      </c>
      <c r="C413" s="46">
        <v>32122</v>
      </c>
      <c r="D413" s="46">
        <v>366</v>
      </c>
      <c r="E413" s="46">
        <v>378</v>
      </c>
      <c r="F413" s="34"/>
      <c r="G413" s="32" t="s">
        <v>25</v>
      </c>
      <c r="H413" s="32" t="s">
        <v>25</v>
      </c>
      <c r="I413" s="32">
        <v>64</v>
      </c>
      <c r="J413" s="32"/>
      <c r="K413" s="32">
        <f>SUM(I413)</f>
        <v>64</v>
      </c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42" t="s">
        <v>32</v>
      </c>
    </row>
    <row r="414" spans="1:24" s="44" customFormat="1" ht="21.75" x14ac:dyDescent="0.5">
      <c r="A414" s="253">
        <v>1144</v>
      </c>
      <c r="B414" s="33" t="s">
        <v>13</v>
      </c>
      <c r="C414" s="46">
        <v>33653</v>
      </c>
      <c r="D414" s="46">
        <v>376</v>
      </c>
      <c r="E414" s="46">
        <v>388</v>
      </c>
      <c r="F414" s="34">
        <v>4</v>
      </c>
      <c r="G414" s="32">
        <v>1</v>
      </c>
      <c r="H414" s="32" t="s">
        <v>25</v>
      </c>
      <c r="I414" s="32">
        <v>1</v>
      </c>
      <c r="J414" s="32"/>
      <c r="K414" s="32"/>
      <c r="L414" s="32"/>
      <c r="M414" s="32"/>
      <c r="N414" s="32">
        <f>SUM(G414*400+I414)</f>
        <v>401</v>
      </c>
      <c r="O414" s="32"/>
      <c r="P414" s="32"/>
      <c r="Q414" s="32"/>
      <c r="R414" s="32"/>
      <c r="S414" s="32"/>
      <c r="T414" s="32"/>
      <c r="U414" s="32"/>
      <c r="V414" s="32"/>
      <c r="W414" s="32"/>
      <c r="X414" s="42" t="s">
        <v>193</v>
      </c>
    </row>
    <row r="415" spans="1:24" s="44" customFormat="1" ht="21.75" x14ac:dyDescent="0.5">
      <c r="A415" s="253">
        <v>1145</v>
      </c>
      <c r="B415" s="33" t="s">
        <v>13</v>
      </c>
      <c r="C415" s="46">
        <v>49946</v>
      </c>
      <c r="D415" s="46">
        <v>779</v>
      </c>
      <c r="E415" s="46">
        <v>827</v>
      </c>
      <c r="F415" s="34"/>
      <c r="G415" s="32" t="s">
        <v>25</v>
      </c>
      <c r="H415" s="32">
        <v>1</v>
      </c>
      <c r="I415" s="32">
        <v>39.200000000000003</v>
      </c>
      <c r="J415" s="32"/>
      <c r="K415" s="32"/>
      <c r="L415" s="32">
        <f>SUM(H415*100+I415)</f>
        <v>139.19999999999999</v>
      </c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42" t="s">
        <v>746</v>
      </c>
    </row>
    <row r="416" spans="1:24" s="44" customFormat="1" ht="21.75" x14ac:dyDescent="0.5">
      <c r="A416" s="253">
        <v>1146</v>
      </c>
      <c r="B416" s="33" t="s">
        <v>13</v>
      </c>
      <c r="C416" s="46">
        <v>32126</v>
      </c>
      <c r="D416" s="46">
        <v>374</v>
      </c>
      <c r="E416" s="46">
        <v>386</v>
      </c>
      <c r="F416" s="34">
        <v>4</v>
      </c>
      <c r="G416" s="32" t="s">
        <v>25</v>
      </c>
      <c r="H416" s="32" t="s">
        <v>25</v>
      </c>
      <c r="I416" s="32">
        <v>68.3</v>
      </c>
      <c r="J416" s="32"/>
      <c r="K416" s="32">
        <f>SUM(I416)</f>
        <v>68.3</v>
      </c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42" t="s">
        <v>748</v>
      </c>
    </row>
    <row r="417" spans="1:24" s="44" customFormat="1" ht="21.75" x14ac:dyDescent="0.5">
      <c r="A417" s="253">
        <v>1147</v>
      </c>
      <c r="B417" s="33" t="s">
        <v>13</v>
      </c>
      <c r="C417" s="46">
        <v>32127</v>
      </c>
      <c r="D417" s="46">
        <v>375</v>
      </c>
      <c r="E417" s="46">
        <v>387</v>
      </c>
      <c r="F417" s="34"/>
      <c r="G417" s="32" t="s">
        <v>25</v>
      </c>
      <c r="H417" s="32">
        <v>2</v>
      </c>
      <c r="I417" s="32">
        <v>11</v>
      </c>
      <c r="J417" s="32"/>
      <c r="K417" s="32">
        <f>SUM(H417*100+I417)</f>
        <v>211</v>
      </c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42" t="s">
        <v>749</v>
      </c>
    </row>
    <row r="418" spans="1:24" s="44" customFormat="1" ht="21.75" x14ac:dyDescent="0.5">
      <c r="A418" s="253">
        <v>1148</v>
      </c>
      <c r="B418" s="33" t="s">
        <v>13</v>
      </c>
      <c r="C418" s="46">
        <v>32069</v>
      </c>
      <c r="D418" s="46">
        <v>294</v>
      </c>
      <c r="E418" s="46">
        <v>311</v>
      </c>
      <c r="F418" s="34">
        <v>4</v>
      </c>
      <c r="G418" s="32" t="s">
        <v>25</v>
      </c>
      <c r="H418" s="32">
        <v>1</v>
      </c>
      <c r="I418" s="32">
        <v>43</v>
      </c>
      <c r="J418" s="32"/>
      <c r="K418" s="32">
        <f>SUM(H418*100+I418)</f>
        <v>143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42" t="s">
        <v>32</v>
      </c>
    </row>
    <row r="419" spans="1:24" s="44" customFormat="1" ht="21.75" x14ac:dyDescent="0.5">
      <c r="A419" s="197">
        <v>1149</v>
      </c>
      <c r="B419" s="221" t="s">
        <v>13</v>
      </c>
      <c r="C419" s="254">
        <v>32128</v>
      </c>
      <c r="D419" s="254">
        <v>377</v>
      </c>
      <c r="E419" s="254">
        <v>389</v>
      </c>
      <c r="F419" s="255">
        <v>4</v>
      </c>
      <c r="G419" s="223" t="s">
        <v>25</v>
      </c>
      <c r="H419" s="223" t="s">
        <v>25</v>
      </c>
      <c r="I419" s="223">
        <v>95</v>
      </c>
      <c r="J419" s="223"/>
      <c r="K419" s="223"/>
      <c r="L419" s="223">
        <f>SUM(I419)</f>
        <v>95</v>
      </c>
      <c r="M419" s="223"/>
      <c r="N419" s="223"/>
      <c r="O419" s="223"/>
      <c r="P419" s="223"/>
      <c r="Q419" s="223"/>
      <c r="R419" s="223"/>
      <c r="S419" s="223"/>
      <c r="T419" s="223"/>
      <c r="U419" s="223"/>
      <c r="V419" s="223"/>
      <c r="W419" s="223"/>
      <c r="X419" s="230" t="s">
        <v>398</v>
      </c>
    </row>
    <row r="420" spans="1:24" s="44" customFormat="1" ht="21.75" x14ac:dyDescent="0.5">
      <c r="A420" s="253">
        <v>1150</v>
      </c>
      <c r="B420" s="71" t="s">
        <v>13</v>
      </c>
      <c r="C420" s="46">
        <v>32129</v>
      </c>
      <c r="D420" s="46">
        <v>378</v>
      </c>
      <c r="E420" s="46">
        <v>390</v>
      </c>
      <c r="F420" s="46">
        <v>4</v>
      </c>
      <c r="G420" s="45" t="s">
        <v>25</v>
      </c>
      <c r="H420" s="45">
        <v>1</v>
      </c>
      <c r="I420" s="45">
        <v>1</v>
      </c>
      <c r="J420" s="45"/>
      <c r="K420" s="45">
        <f>SUM(H420*100+I420)</f>
        <v>101</v>
      </c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75" t="s">
        <v>32</v>
      </c>
    </row>
    <row r="421" spans="1:24" s="44" customFormat="1" x14ac:dyDescent="0.65">
      <c r="A421" s="275" t="s">
        <v>1983</v>
      </c>
      <c r="B421" s="275"/>
      <c r="C421" s="275"/>
      <c r="D421" s="275"/>
      <c r="E421" s="275"/>
      <c r="F421" s="275"/>
      <c r="G421" s="275"/>
      <c r="H421" s="275"/>
      <c r="I421" s="275"/>
      <c r="J421" s="275"/>
      <c r="K421" s="275"/>
      <c r="L421" s="275"/>
      <c r="M421" s="275"/>
      <c r="N421" s="275"/>
      <c r="O421" s="275"/>
      <c r="P421" s="275"/>
      <c r="Q421" s="275"/>
      <c r="R421" s="275"/>
      <c r="S421" s="275"/>
      <c r="T421" s="275"/>
      <c r="U421" s="275"/>
      <c r="V421" s="275"/>
      <c r="W421" s="275"/>
      <c r="X421" s="275"/>
    </row>
    <row r="422" spans="1:24" s="44" customFormat="1" x14ac:dyDescent="0.5">
      <c r="A422" s="313" t="s">
        <v>1102</v>
      </c>
      <c r="B422" s="313"/>
      <c r="C422" s="313"/>
      <c r="D422" s="313"/>
      <c r="E422" s="313"/>
      <c r="F422" s="313"/>
      <c r="G422" s="313"/>
      <c r="H422" s="313"/>
      <c r="I422" s="313"/>
      <c r="J422" s="313"/>
      <c r="K422" s="313"/>
      <c r="L422" s="313"/>
      <c r="M422" s="313"/>
      <c r="N422" s="313"/>
      <c r="O422" s="313"/>
      <c r="P422" s="313"/>
      <c r="Q422" s="313"/>
      <c r="R422" s="313"/>
      <c r="S422" s="313"/>
      <c r="T422" s="313"/>
      <c r="U422" s="313"/>
      <c r="V422" s="313"/>
      <c r="W422" s="313"/>
      <c r="X422" s="313"/>
    </row>
    <row r="423" spans="1:24" s="44" customFormat="1" x14ac:dyDescent="0.5">
      <c r="A423" s="276" t="s">
        <v>1069</v>
      </c>
      <c r="B423" s="276"/>
      <c r="C423" s="276"/>
      <c r="D423" s="276"/>
      <c r="E423" s="276"/>
      <c r="F423" s="276"/>
      <c r="G423" s="276"/>
      <c r="H423" s="276"/>
      <c r="I423" s="276"/>
      <c r="J423" s="276"/>
      <c r="K423" s="276"/>
      <c r="L423" s="276"/>
      <c r="M423" s="276"/>
      <c r="N423" s="276"/>
      <c r="O423" s="276"/>
      <c r="P423" s="276"/>
      <c r="Q423" s="276"/>
      <c r="R423" s="276"/>
      <c r="S423" s="276"/>
      <c r="T423" s="276"/>
      <c r="U423" s="276"/>
      <c r="V423" s="276"/>
      <c r="W423" s="276"/>
      <c r="X423" s="276"/>
    </row>
    <row r="424" spans="1:24" s="44" customFormat="1" x14ac:dyDescent="0.65">
      <c r="A424" s="314" t="s">
        <v>1070</v>
      </c>
      <c r="B424" s="314"/>
      <c r="C424" s="314"/>
      <c r="D424" s="314"/>
      <c r="E424" s="314"/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  <c r="U424" s="314"/>
      <c r="V424" s="314"/>
      <c r="W424" s="314"/>
      <c r="X424" s="314"/>
    </row>
    <row r="425" spans="1:24" s="44" customFormat="1" ht="21.75" x14ac:dyDescent="0.5">
      <c r="A425" s="271" t="s">
        <v>1089</v>
      </c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3"/>
      <c r="O425" s="271" t="s">
        <v>1101</v>
      </c>
      <c r="P425" s="272"/>
      <c r="Q425" s="272"/>
      <c r="R425" s="272"/>
      <c r="S425" s="272"/>
      <c r="T425" s="272"/>
      <c r="U425" s="272"/>
      <c r="V425" s="272"/>
      <c r="W425" s="272"/>
      <c r="X425" s="273"/>
    </row>
    <row r="426" spans="1:24" s="44" customFormat="1" ht="21.75" x14ac:dyDescent="0.5">
      <c r="A426" s="306" t="s">
        <v>1071</v>
      </c>
      <c r="B426" s="211"/>
      <c r="C426" s="199"/>
      <c r="D426" s="277" t="s">
        <v>0</v>
      </c>
      <c r="E426" s="289" t="s">
        <v>1</v>
      </c>
      <c r="F426" s="197"/>
      <c r="G426" s="291" t="s">
        <v>18</v>
      </c>
      <c r="H426" s="292"/>
      <c r="I426" s="293"/>
      <c r="J426" s="265" t="s">
        <v>1088</v>
      </c>
      <c r="K426" s="266"/>
      <c r="L426" s="266"/>
      <c r="M426" s="266"/>
      <c r="N426" s="267"/>
      <c r="O426" s="268" t="s">
        <v>1071</v>
      </c>
      <c r="P426" s="211"/>
      <c r="Q426" s="211"/>
      <c r="R426" s="211"/>
      <c r="S426" s="308" t="s">
        <v>1088</v>
      </c>
      <c r="T426" s="309"/>
      <c r="U426" s="309"/>
      <c r="V426" s="309"/>
      <c r="W426" s="310"/>
      <c r="X426" s="261" t="s">
        <v>1100</v>
      </c>
    </row>
    <row r="427" spans="1:24" s="44" customFormat="1" ht="21.75" x14ac:dyDescent="0.5">
      <c r="A427" s="307"/>
      <c r="B427" s="212" t="s">
        <v>1072</v>
      </c>
      <c r="C427" s="200" t="s">
        <v>1073</v>
      </c>
      <c r="D427" s="278"/>
      <c r="E427" s="290"/>
      <c r="F427" s="210" t="s">
        <v>1075</v>
      </c>
      <c r="G427" s="277" t="s">
        <v>19</v>
      </c>
      <c r="H427" s="277" t="s">
        <v>20</v>
      </c>
      <c r="I427" s="277" t="s">
        <v>21</v>
      </c>
      <c r="J427" s="201"/>
      <c r="K427" s="261" t="s">
        <v>1079</v>
      </c>
      <c r="L427" s="261" t="s">
        <v>1080</v>
      </c>
      <c r="M427" s="203"/>
      <c r="N427" s="205" t="s">
        <v>1086</v>
      </c>
      <c r="O427" s="269"/>
      <c r="P427" s="212"/>
      <c r="Q427" s="212" t="s">
        <v>1072</v>
      </c>
      <c r="R427" s="212" t="s">
        <v>1094</v>
      </c>
      <c r="S427" s="205"/>
      <c r="T427" s="281" t="s">
        <v>1079</v>
      </c>
      <c r="U427" s="261" t="s">
        <v>1080</v>
      </c>
      <c r="V427" s="203"/>
      <c r="W427" s="205" t="s">
        <v>1097</v>
      </c>
      <c r="X427" s="262"/>
    </row>
    <row r="428" spans="1:24" s="44" customFormat="1" ht="21.75" x14ac:dyDescent="0.5">
      <c r="A428" s="307"/>
      <c r="B428" s="212" t="s">
        <v>22</v>
      </c>
      <c r="C428" s="200" t="s">
        <v>1074</v>
      </c>
      <c r="D428" s="278"/>
      <c r="E428" s="290"/>
      <c r="F428" s="106" t="s">
        <v>1076</v>
      </c>
      <c r="G428" s="278"/>
      <c r="H428" s="278"/>
      <c r="I428" s="278"/>
      <c r="J428" s="204" t="s">
        <v>1078</v>
      </c>
      <c r="K428" s="262"/>
      <c r="L428" s="262"/>
      <c r="M428" s="203" t="s">
        <v>1081</v>
      </c>
      <c r="N428" s="206" t="s">
        <v>1085</v>
      </c>
      <c r="O428" s="269"/>
      <c r="P428" s="212" t="s">
        <v>1090</v>
      </c>
      <c r="Q428" s="212" t="s">
        <v>1091</v>
      </c>
      <c r="R428" s="212" t="s">
        <v>1095</v>
      </c>
      <c r="S428" s="206" t="s">
        <v>1078</v>
      </c>
      <c r="T428" s="284"/>
      <c r="U428" s="262"/>
      <c r="V428" s="203" t="s">
        <v>1081</v>
      </c>
      <c r="W428" s="206" t="s">
        <v>1098</v>
      </c>
      <c r="X428" s="262"/>
    </row>
    <row r="429" spans="1:24" s="44" customFormat="1" ht="21.75" x14ac:dyDescent="0.5">
      <c r="A429" s="307"/>
      <c r="B429" s="212"/>
      <c r="C429" s="200" t="s">
        <v>861</v>
      </c>
      <c r="D429" s="278"/>
      <c r="E429" s="290"/>
      <c r="F429" s="210" t="s">
        <v>1077</v>
      </c>
      <c r="G429" s="278"/>
      <c r="H429" s="278"/>
      <c r="I429" s="278"/>
      <c r="J429" s="204" t="s">
        <v>1082</v>
      </c>
      <c r="K429" s="262"/>
      <c r="L429" s="262"/>
      <c r="M429" s="203" t="s">
        <v>1084</v>
      </c>
      <c r="N429" s="206" t="s">
        <v>1087</v>
      </c>
      <c r="O429" s="269"/>
      <c r="P429" s="212"/>
      <c r="Q429" s="212" t="s">
        <v>1092</v>
      </c>
      <c r="R429" s="212" t="s">
        <v>1096</v>
      </c>
      <c r="S429" s="206" t="s">
        <v>1082</v>
      </c>
      <c r="T429" s="284"/>
      <c r="U429" s="262"/>
      <c r="V429" s="203" t="s">
        <v>1084</v>
      </c>
      <c r="W429" s="206" t="s">
        <v>1091</v>
      </c>
      <c r="X429" s="262"/>
    </row>
    <row r="430" spans="1:24" s="44" customFormat="1" ht="21.75" x14ac:dyDescent="0.5">
      <c r="A430" s="28"/>
      <c r="B430" s="213"/>
      <c r="C430" s="22"/>
      <c r="D430" s="209"/>
      <c r="E430" s="22"/>
      <c r="F430" s="214"/>
      <c r="G430" s="295"/>
      <c r="H430" s="295"/>
      <c r="I430" s="295"/>
      <c r="J430" s="208" t="s">
        <v>1083</v>
      </c>
      <c r="K430" s="263"/>
      <c r="L430" s="263"/>
      <c r="M430" s="30" t="s">
        <v>1085</v>
      </c>
      <c r="N430" s="207" t="s">
        <v>1072</v>
      </c>
      <c r="O430" s="270"/>
      <c r="P430" s="213"/>
      <c r="Q430" s="213" t="s">
        <v>1093</v>
      </c>
      <c r="R430" s="213"/>
      <c r="S430" s="207" t="s">
        <v>1083</v>
      </c>
      <c r="T430" s="296"/>
      <c r="U430" s="263"/>
      <c r="V430" s="30" t="s">
        <v>1085</v>
      </c>
      <c r="W430" s="207" t="s">
        <v>1099</v>
      </c>
      <c r="X430" s="263"/>
    </row>
    <row r="431" spans="1:24" s="44" customFormat="1" ht="21.75" x14ac:dyDescent="0.5">
      <c r="A431" s="253">
        <v>1151</v>
      </c>
      <c r="B431" s="33" t="s">
        <v>13</v>
      </c>
      <c r="C431" s="46">
        <v>32130</v>
      </c>
      <c r="D431" s="46">
        <v>379</v>
      </c>
      <c r="E431" s="46">
        <v>391</v>
      </c>
      <c r="F431" s="34">
        <v>4</v>
      </c>
      <c r="G431" s="32" t="s">
        <v>25</v>
      </c>
      <c r="H431" s="32">
        <v>1</v>
      </c>
      <c r="I431" s="32">
        <v>80</v>
      </c>
      <c r="J431" s="32"/>
      <c r="K431" s="32"/>
      <c r="L431" s="32"/>
      <c r="M431" s="32"/>
      <c r="N431" s="32">
        <f>SUM(H431*100+I431)</f>
        <v>180</v>
      </c>
      <c r="O431" s="32"/>
      <c r="P431" s="32"/>
      <c r="Q431" s="32"/>
      <c r="R431" s="32"/>
      <c r="S431" s="32"/>
      <c r="T431" s="32"/>
      <c r="U431" s="32"/>
      <c r="V431" s="32"/>
      <c r="W431" s="32"/>
      <c r="X431" s="42" t="s">
        <v>103</v>
      </c>
    </row>
    <row r="432" spans="1:24" s="44" customFormat="1" ht="21.75" x14ac:dyDescent="0.5">
      <c r="A432" s="253">
        <v>1152</v>
      </c>
      <c r="B432" s="33" t="s">
        <v>13</v>
      </c>
      <c r="C432" s="46">
        <v>7345</v>
      </c>
      <c r="D432" s="46">
        <v>11</v>
      </c>
      <c r="E432" s="46">
        <v>6472</v>
      </c>
      <c r="F432" s="34">
        <v>4</v>
      </c>
      <c r="G432" s="32" t="s">
        <v>25</v>
      </c>
      <c r="H432" s="32">
        <v>1</v>
      </c>
      <c r="I432" s="32">
        <v>6.2</v>
      </c>
      <c r="J432" s="32">
        <f>SUM(H432*100+I432)</f>
        <v>106.2</v>
      </c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42" t="s">
        <v>533</v>
      </c>
    </row>
    <row r="433" spans="1:24" s="44" customFormat="1" ht="21.75" x14ac:dyDescent="0.5">
      <c r="A433" s="253">
        <v>1153</v>
      </c>
      <c r="B433" s="33" t="s">
        <v>13</v>
      </c>
      <c r="C433" s="46">
        <v>9072</v>
      </c>
      <c r="D433" s="46">
        <v>14</v>
      </c>
      <c r="E433" s="46">
        <v>7821</v>
      </c>
      <c r="F433" s="34">
        <v>4</v>
      </c>
      <c r="G433" s="32" t="s">
        <v>25</v>
      </c>
      <c r="H433" s="32" t="s">
        <v>25</v>
      </c>
      <c r="I433" s="32">
        <v>80.3</v>
      </c>
      <c r="J433" s="32"/>
      <c r="K433" s="32">
        <f>SUM(I433)</f>
        <v>80.3</v>
      </c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42" t="s">
        <v>32</v>
      </c>
    </row>
    <row r="434" spans="1:24" s="44" customFormat="1" ht="21.75" x14ac:dyDescent="0.5">
      <c r="A434" s="253">
        <v>1154</v>
      </c>
      <c r="B434" s="33" t="s">
        <v>13</v>
      </c>
      <c r="C434" s="46">
        <v>41921</v>
      </c>
      <c r="D434" s="46">
        <v>251</v>
      </c>
      <c r="E434" s="46">
        <v>269</v>
      </c>
      <c r="F434" s="34">
        <v>4</v>
      </c>
      <c r="G434" s="32" t="s">
        <v>25</v>
      </c>
      <c r="H434" s="32">
        <v>2</v>
      </c>
      <c r="I434" s="32">
        <v>80</v>
      </c>
      <c r="J434" s="32"/>
      <c r="K434" s="32">
        <f>SUM(H434*100+I434)</f>
        <v>280</v>
      </c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42" t="s">
        <v>32</v>
      </c>
    </row>
    <row r="435" spans="1:24" s="44" customFormat="1" ht="21.75" x14ac:dyDescent="0.5">
      <c r="A435" s="253">
        <v>1155</v>
      </c>
      <c r="B435" s="33" t="s">
        <v>13</v>
      </c>
      <c r="C435" s="46">
        <v>281</v>
      </c>
      <c r="D435" s="46">
        <v>264</v>
      </c>
      <c r="E435" s="46">
        <v>264</v>
      </c>
      <c r="F435" s="34">
        <v>4</v>
      </c>
      <c r="G435" s="32" t="s">
        <v>25</v>
      </c>
      <c r="H435" s="32">
        <v>3</v>
      </c>
      <c r="I435" s="32">
        <v>17</v>
      </c>
      <c r="J435" s="32"/>
      <c r="K435" s="32">
        <f>SUM(H435*100+I435)</f>
        <v>317</v>
      </c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42" t="s">
        <v>739</v>
      </c>
    </row>
    <row r="436" spans="1:24" s="44" customFormat="1" ht="21.75" x14ac:dyDescent="0.5">
      <c r="A436" s="253">
        <v>1156</v>
      </c>
      <c r="B436" s="33" t="s">
        <v>13</v>
      </c>
      <c r="C436" s="46">
        <v>32065</v>
      </c>
      <c r="D436" s="46">
        <v>262</v>
      </c>
      <c r="E436" s="46">
        <v>4007</v>
      </c>
      <c r="F436" s="34">
        <v>4</v>
      </c>
      <c r="G436" s="32" t="s">
        <v>25</v>
      </c>
      <c r="H436" s="32">
        <v>2</v>
      </c>
      <c r="I436" s="32">
        <v>25</v>
      </c>
      <c r="J436" s="32"/>
      <c r="K436" s="32"/>
      <c r="L436" s="32"/>
      <c r="M436" s="32"/>
      <c r="N436" s="32">
        <f>SUM(H436*100+I436)</f>
        <v>225</v>
      </c>
      <c r="O436" s="32"/>
      <c r="P436" s="32"/>
      <c r="Q436" s="32"/>
      <c r="R436" s="32"/>
      <c r="S436" s="32"/>
      <c r="T436" s="32"/>
      <c r="U436" s="32"/>
      <c r="V436" s="32"/>
      <c r="W436" s="32"/>
      <c r="X436" s="42" t="s">
        <v>103</v>
      </c>
    </row>
    <row r="437" spans="1:24" s="44" customFormat="1" ht="21.75" x14ac:dyDescent="0.5">
      <c r="A437" s="253">
        <v>1157</v>
      </c>
      <c r="B437" s="33" t="s">
        <v>13</v>
      </c>
      <c r="C437" s="46">
        <v>32063</v>
      </c>
      <c r="D437" s="46">
        <v>260</v>
      </c>
      <c r="E437" s="46">
        <v>278</v>
      </c>
      <c r="F437" s="34"/>
      <c r="G437" s="32" t="s">
        <v>25</v>
      </c>
      <c r="H437" s="32">
        <v>3</v>
      </c>
      <c r="I437" s="32">
        <v>95</v>
      </c>
      <c r="J437" s="32">
        <f>SUM(H437*100+I437)</f>
        <v>395</v>
      </c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42" t="s">
        <v>533</v>
      </c>
    </row>
    <row r="438" spans="1:24" s="44" customFormat="1" ht="21.75" x14ac:dyDescent="0.5">
      <c r="A438" s="253">
        <v>1158</v>
      </c>
      <c r="B438" s="33" t="s">
        <v>13</v>
      </c>
      <c r="C438" s="46">
        <v>31620</v>
      </c>
      <c r="D438" s="46">
        <v>255</v>
      </c>
      <c r="E438" s="46">
        <v>273</v>
      </c>
      <c r="F438" s="34">
        <v>4</v>
      </c>
      <c r="G438" s="32" t="s">
        <v>25</v>
      </c>
      <c r="H438" s="32">
        <v>1</v>
      </c>
      <c r="I438" s="32">
        <v>30</v>
      </c>
      <c r="J438" s="32"/>
      <c r="K438" s="32">
        <f>SUM(H438*100+I438)</f>
        <v>130</v>
      </c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42" t="s">
        <v>32</v>
      </c>
    </row>
    <row r="439" spans="1:24" s="44" customFormat="1" ht="21.75" x14ac:dyDescent="0.5">
      <c r="A439" s="253">
        <v>1159</v>
      </c>
      <c r="B439" s="33" t="s">
        <v>13</v>
      </c>
      <c r="C439" s="46">
        <v>31635</v>
      </c>
      <c r="D439" s="46">
        <v>382</v>
      </c>
      <c r="E439" s="46">
        <v>394</v>
      </c>
      <c r="F439" s="34">
        <v>4</v>
      </c>
      <c r="G439" s="32" t="s">
        <v>25</v>
      </c>
      <c r="H439" s="32" t="s">
        <v>25</v>
      </c>
      <c r="I439" s="32">
        <v>51.4</v>
      </c>
      <c r="J439" s="32"/>
      <c r="K439" s="32">
        <f>SUM(I439)</f>
        <v>51.4</v>
      </c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42" t="s">
        <v>32</v>
      </c>
    </row>
    <row r="440" spans="1:24" s="44" customFormat="1" ht="21.75" x14ac:dyDescent="0.5">
      <c r="A440" s="253">
        <v>1160</v>
      </c>
      <c r="B440" s="33" t="s">
        <v>13</v>
      </c>
      <c r="C440" s="46">
        <v>61499</v>
      </c>
      <c r="D440" s="46">
        <v>1179</v>
      </c>
      <c r="E440" s="46">
        <v>3655</v>
      </c>
      <c r="F440" s="34"/>
      <c r="G440" s="32" t="s">
        <v>25</v>
      </c>
      <c r="H440" s="32" t="s">
        <v>25</v>
      </c>
      <c r="I440" s="32">
        <v>31.8</v>
      </c>
      <c r="J440" s="32"/>
      <c r="K440" s="32">
        <f>SUM(I440)</f>
        <v>31.8</v>
      </c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42" t="s">
        <v>32</v>
      </c>
    </row>
    <row r="441" spans="1:24" s="44" customFormat="1" ht="21.75" x14ac:dyDescent="0.5">
      <c r="A441" s="253">
        <v>1161</v>
      </c>
      <c r="B441" s="33" t="s">
        <v>13</v>
      </c>
      <c r="C441" s="46">
        <v>42306</v>
      </c>
      <c r="D441" s="46">
        <v>381</v>
      </c>
      <c r="E441" s="46">
        <v>393</v>
      </c>
      <c r="F441" s="34">
        <v>4</v>
      </c>
      <c r="G441" s="32" t="s">
        <v>25</v>
      </c>
      <c r="H441" s="32" t="s">
        <v>25</v>
      </c>
      <c r="I441" s="32">
        <v>95</v>
      </c>
      <c r="J441" s="32"/>
      <c r="K441" s="32">
        <f>SUM(I441)</f>
        <v>95</v>
      </c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42" t="s">
        <v>32</v>
      </c>
    </row>
    <row r="442" spans="1:24" s="44" customFormat="1" ht="21.75" x14ac:dyDescent="0.5">
      <c r="A442" s="253">
        <v>1162</v>
      </c>
      <c r="B442" s="33" t="s">
        <v>13</v>
      </c>
      <c r="C442" s="46">
        <v>42305</v>
      </c>
      <c r="D442" s="46">
        <v>380</v>
      </c>
      <c r="E442" s="46">
        <v>392</v>
      </c>
      <c r="F442" s="34">
        <v>4</v>
      </c>
      <c r="G442" s="32" t="s">
        <v>25</v>
      </c>
      <c r="H442" s="32" t="s">
        <v>25</v>
      </c>
      <c r="I442" s="32">
        <v>82</v>
      </c>
      <c r="J442" s="32"/>
      <c r="K442" s="32"/>
      <c r="L442" s="32"/>
      <c r="M442" s="32"/>
      <c r="N442" s="32">
        <f>SUM(I442)</f>
        <v>82</v>
      </c>
      <c r="O442" s="32"/>
      <c r="P442" s="32"/>
      <c r="Q442" s="32"/>
      <c r="R442" s="32"/>
      <c r="S442" s="32"/>
      <c r="T442" s="32"/>
      <c r="U442" s="32"/>
      <c r="V442" s="32"/>
      <c r="W442" s="32"/>
      <c r="X442" s="42" t="s">
        <v>711</v>
      </c>
    </row>
    <row r="443" spans="1:24" s="44" customFormat="1" ht="21.75" x14ac:dyDescent="0.5">
      <c r="A443" s="253">
        <v>1163</v>
      </c>
      <c r="B443" s="33" t="s">
        <v>13</v>
      </c>
      <c r="C443" s="46">
        <v>42104</v>
      </c>
      <c r="D443" s="46">
        <v>576</v>
      </c>
      <c r="E443" s="46">
        <v>743</v>
      </c>
      <c r="F443" s="34">
        <v>4</v>
      </c>
      <c r="G443" s="32" t="s">
        <v>25</v>
      </c>
      <c r="H443" s="32" t="s">
        <v>25</v>
      </c>
      <c r="I443" s="32">
        <v>86</v>
      </c>
      <c r="J443" s="32"/>
      <c r="K443" s="32">
        <f>SUM(I443)</f>
        <v>86</v>
      </c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42" t="s">
        <v>32</v>
      </c>
    </row>
    <row r="444" spans="1:24" s="44" customFormat="1" ht="21.75" x14ac:dyDescent="0.5">
      <c r="A444" s="253">
        <v>1164</v>
      </c>
      <c r="B444" s="33" t="s">
        <v>13</v>
      </c>
      <c r="C444" s="46">
        <v>41920</v>
      </c>
      <c r="D444" s="46">
        <v>267</v>
      </c>
      <c r="E444" s="46">
        <v>284</v>
      </c>
      <c r="F444" s="34">
        <v>4</v>
      </c>
      <c r="G444" s="32" t="s">
        <v>25</v>
      </c>
      <c r="H444" s="32">
        <v>1</v>
      </c>
      <c r="I444" s="32">
        <v>54.8</v>
      </c>
      <c r="J444" s="32"/>
      <c r="K444" s="32"/>
      <c r="L444" s="32"/>
      <c r="M444" s="32"/>
      <c r="N444" s="32">
        <f>SUM(H444*100+I444)</f>
        <v>154.80000000000001</v>
      </c>
      <c r="O444" s="32"/>
      <c r="P444" s="32"/>
      <c r="Q444" s="32"/>
      <c r="R444" s="32"/>
      <c r="S444" s="32"/>
      <c r="T444" s="32"/>
      <c r="U444" s="32"/>
      <c r="V444" s="32"/>
      <c r="W444" s="32"/>
      <c r="X444" s="42" t="s">
        <v>751</v>
      </c>
    </row>
    <row r="445" spans="1:24" s="44" customFormat="1" ht="21.75" x14ac:dyDescent="0.5">
      <c r="A445" s="253">
        <v>1165</v>
      </c>
      <c r="B445" s="33" t="s">
        <v>13</v>
      </c>
      <c r="C445" s="46">
        <v>31622</v>
      </c>
      <c r="D445" s="46">
        <v>266</v>
      </c>
      <c r="E445" s="46">
        <v>283</v>
      </c>
      <c r="F445" s="34">
        <v>4</v>
      </c>
      <c r="G445" s="32" t="s">
        <v>25</v>
      </c>
      <c r="H445" s="32">
        <v>2</v>
      </c>
      <c r="I445" s="32">
        <v>37</v>
      </c>
      <c r="J445" s="32"/>
      <c r="K445" s="32"/>
      <c r="L445" s="32"/>
      <c r="M445" s="32"/>
      <c r="N445" s="32">
        <f>SUM(H445*100+I445)</f>
        <v>237</v>
      </c>
      <c r="O445" s="32"/>
      <c r="P445" s="32"/>
      <c r="Q445" s="32"/>
      <c r="R445" s="32"/>
      <c r="S445" s="32"/>
      <c r="T445" s="32"/>
      <c r="U445" s="32"/>
      <c r="V445" s="32"/>
      <c r="W445" s="32"/>
      <c r="X445" s="42" t="s">
        <v>737</v>
      </c>
    </row>
    <row r="446" spans="1:24" s="44" customFormat="1" ht="21.75" x14ac:dyDescent="0.5">
      <c r="A446" s="253">
        <v>1166</v>
      </c>
      <c r="B446" s="33" t="s">
        <v>13</v>
      </c>
      <c r="C446" s="46">
        <v>32067</v>
      </c>
      <c r="D446" s="46">
        <v>265</v>
      </c>
      <c r="E446" s="46">
        <v>282</v>
      </c>
      <c r="F446" s="34">
        <v>4</v>
      </c>
      <c r="G446" s="32" t="s">
        <v>25</v>
      </c>
      <c r="H446" s="32">
        <v>1</v>
      </c>
      <c r="I446" s="32">
        <v>52</v>
      </c>
      <c r="J446" s="32"/>
      <c r="K446" s="32">
        <f>SUM(H446*100+I446)</f>
        <v>152</v>
      </c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42" t="s">
        <v>32</v>
      </c>
    </row>
    <row r="447" spans="1:24" s="44" customFormat="1" ht="21.75" x14ac:dyDescent="0.5">
      <c r="A447" s="253">
        <v>1167</v>
      </c>
      <c r="B447" s="33" t="s">
        <v>13</v>
      </c>
      <c r="C447" s="46">
        <v>1391</v>
      </c>
      <c r="D447" s="46">
        <v>7</v>
      </c>
      <c r="E447" s="46">
        <v>4617</v>
      </c>
      <c r="F447" s="34">
        <v>4</v>
      </c>
      <c r="G447" s="32" t="s">
        <v>25</v>
      </c>
      <c r="H447" s="32">
        <v>1</v>
      </c>
      <c r="I447" s="32">
        <v>40</v>
      </c>
      <c r="J447" s="32"/>
      <c r="K447" s="32">
        <f>SUM(H447*100+I447)</f>
        <v>140</v>
      </c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42" t="s">
        <v>32</v>
      </c>
    </row>
    <row r="448" spans="1:24" s="44" customFormat="1" ht="21.75" x14ac:dyDescent="0.5">
      <c r="A448" s="253">
        <v>1168</v>
      </c>
      <c r="B448" s="33" t="s">
        <v>13</v>
      </c>
      <c r="C448" s="46">
        <v>32066</v>
      </c>
      <c r="D448" s="46">
        <v>263</v>
      </c>
      <c r="E448" s="46">
        <v>280</v>
      </c>
      <c r="F448" s="34">
        <v>4</v>
      </c>
      <c r="G448" s="32" t="s">
        <v>25</v>
      </c>
      <c r="H448" s="32">
        <v>1</v>
      </c>
      <c r="I448" s="32">
        <v>22.2</v>
      </c>
      <c r="J448" s="32"/>
      <c r="K448" s="32">
        <f>SUM(H448*100+I448)</f>
        <v>122.2</v>
      </c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42" t="s">
        <v>32</v>
      </c>
    </row>
    <row r="449" spans="1:24" s="44" customFormat="1" ht="21.75" x14ac:dyDescent="0.5">
      <c r="A449" s="253">
        <v>1169</v>
      </c>
      <c r="B449" s="33" t="s">
        <v>13</v>
      </c>
      <c r="C449" s="46">
        <v>32064</v>
      </c>
      <c r="D449" s="46">
        <v>261</v>
      </c>
      <c r="E449" s="46">
        <v>279</v>
      </c>
      <c r="F449" s="34">
        <v>4</v>
      </c>
      <c r="G449" s="32">
        <v>1</v>
      </c>
      <c r="H449" s="32">
        <v>3</v>
      </c>
      <c r="I449" s="32">
        <v>50</v>
      </c>
      <c r="J449" s="32"/>
      <c r="K449" s="32"/>
      <c r="L449" s="32"/>
      <c r="M449" s="32"/>
      <c r="N449" s="32">
        <f>SUM(G449*400+H449*100+I449)</f>
        <v>750</v>
      </c>
      <c r="O449" s="32"/>
      <c r="P449" s="32"/>
      <c r="Q449" s="32"/>
      <c r="R449" s="32"/>
      <c r="S449" s="32"/>
      <c r="T449" s="32"/>
      <c r="U449" s="32"/>
      <c r="V449" s="32"/>
      <c r="W449" s="32"/>
      <c r="X449" s="42" t="s">
        <v>737</v>
      </c>
    </row>
    <row r="450" spans="1:24" s="44" customFormat="1" ht="21.75" x14ac:dyDescent="0.5">
      <c r="A450" s="253">
        <v>1170</v>
      </c>
      <c r="B450" s="33" t="s">
        <v>13</v>
      </c>
      <c r="C450" s="46">
        <v>41963</v>
      </c>
      <c r="D450" s="46">
        <v>288</v>
      </c>
      <c r="E450" s="46">
        <v>305</v>
      </c>
      <c r="F450" s="34">
        <v>9</v>
      </c>
      <c r="G450" s="32" t="s">
        <v>25</v>
      </c>
      <c r="H450" s="32">
        <v>1</v>
      </c>
      <c r="I450" s="32">
        <v>57</v>
      </c>
      <c r="J450" s="32"/>
      <c r="K450" s="32"/>
      <c r="L450" s="32"/>
      <c r="M450" s="32">
        <f>SUM(H450*100+I450)</f>
        <v>157</v>
      </c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42" t="s">
        <v>538</v>
      </c>
    </row>
    <row r="451" spans="1:24" s="44" customFormat="1" ht="21.75" x14ac:dyDescent="0.5">
      <c r="A451" s="253">
        <v>1171</v>
      </c>
      <c r="B451" s="33" t="s">
        <v>13</v>
      </c>
      <c r="C451" s="46">
        <v>42302</v>
      </c>
      <c r="D451" s="46">
        <v>289</v>
      </c>
      <c r="E451" s="46">
        <v>306</v>
      </c>
      <c r="F451" s="34"/>
      <c r="G451" s="32" t="s">
        <v>25</v>
      </c>
      <c r="H451" s="32" t="s">
        <v>25</v>
      </c>
      <c r="I451" s="32">
        <v>90</v>
      </c>
      <c r="J451" s="32"/>
      <c r="K451" s="32"/>
      <c r="L451" s="32"/>
      <c r="M451" s="32">
        <f>SUM(I451)</f>
        <v>90</v>
      </c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42" t="s">
        <v>538</v>
      </c>
    </row>
    <row r="452" spans="1:24" s="44" customFormat="1" ht="21.75" x14ac:dyDescent="0.5">
      <c r="A452" s="253">
        <v>1172</v>
      </c>
      <c r="B452" s="33" t="s">
        <v>13</v>
      </c>
      <c r="C452" s="46">
        <v>280</v>
      </c>
      <c r="D452" s="46">
        <v>1</v>
      </c>
      <c r="E452" s="46">
        <v>4180</v>
      </c>
      <c r="F452" s="34">
        <v>9</v>
      </c>
      <c r="G452" s="32" t="s">
        <v>25</v>
      </c>
      <c r="H452" s="32" t="s">
        <v>25</v>
      </c>
      <c r="I452" s="32">
        <v>94.2</v>
      </c>
      <c r="J452" s="32"/>
      <c r="K452" s="32">
        <f>SUM(I452)</f>
        <v>94.2</v>
      </c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42" t="s">
        <v>32</v>
      </c>
    </row>
    <row r="453" spans="1:24" s="44" customFormat="1" ht="21.75" x14ac:dyDescent="0.5">
      <c r="A453" s="253">
        <v>1173</v>
      </c>
      <c r="B453" s="33" t="s">
        <v>13</v>
      </c>
      <c r="C453" s="46">
        <v>41962</v>
      </c>
      <c r="D453" s="46">
        <v>290</v>
      </c>
      <c r="E453" s="46">
        <v>307</v>
      </c>
      <c r="F453" s="34">
        <v>9</v>
      </c>
      <c r="G453" s="32" t="s">
        <v>25</v>
      </c>
      <c r="H453" s="32" t="s">
        <v>25</v>
      </c>
      <c r="I453" s="32">
        <v>94.2</v>
      </c>
      <c r="J453" s="32"/>
      <c r="K453" s="32">
        <f>SUM(I453)</f>
        <v>94.2</v>
      </c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42" t="s">
        <v>752</v>
      </c>
    </row>
    <row r="454" spans="1:24" s="44" customFormat="1" ht="21.75" x14ac:dyDescent="0.5">
      <c r="A454" s="253">
        <v>1174</v>
      </c>
      <c r="B454" s="33" t="s">
        <v>13</v>
      </c>
      <c r="C454" s="46">
        <v>41961</v>
      </c>
      <c r="D454" s="46">
        <v>291</v>
      </c>
      <c r="E454" s="46">
        <v>308</v>
      </c>
      <c r="F454" s="34">
        <v>9</v>
      </c>
      <c r="G454" s="32" t="s">
        <v>25</v>
      </c>
      <c r="H454" s="32">
        <v>1</v>
      </c>
      <c r="I454" s="32">
        <v>73</v>
      </c>
      <c r="J454" s="32"/>
      <c r="K454" s="32">
        <f>SUM(H454*100+I454)</f>
        <v>173</v>
      </c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42" t="s">
        <v>753</v>
      </c>
    </row>
    <row r="455" spans="1:24" s="44" customFormat="1" ht="21.75" x14ac:dyDescent="0.5">
      <c r="A455" s="253">
        <v>1175</v>
      </c>
      <c r="B455" s="33" t="s">
        <v>13</v>
      </c>
      <c r="C455" s="46">
        <v>42162</v>
      </c>
      <c r="D455" s="46">
        <v>292</v>
      </c>
      <c r="E455" s="46">
        <v>309</v>
      </c>
      <c r="F455" s="34"/>
      <c r="G455" s="32" t="s">
        <v>25</v>
      </c>
      <c r="H455" s="32">
        <v>3</v>
      </c>
      <c r="I455" s="32">
        <v>44</v>
      </c>
      <c r="J455" s="32"/>
      <c r="K455" s="32"/>
      <c r="L455" s="32"/>
      <c r="M455" s="32"/>
      <c r="N455" s="32">
        <f>SUM(H455*100+I455)</f>
        <v>344</v>
      </c>
      <c r="O455" s="32"/>
      <c r="P455" s="32"/>
      <c r="Q455" s="32"/>
      <c r="R455" s="32"/>
      <c r="S455" s="32"/>
      <c r="T455" s="32"/>
      <c r="U455" s="32"/>
      <c r="V455" s="32"/>
      <c r="W455" s="32"/>
      <c r="X455" s="42" t="s">
        <v>711</v>
      </c>
    </row>
    <row r="456" spans="1:24" s="44" customFormat="1" ht="21.75" x14ac:dyDescent="0.5">
      <c r="A456" s="253">
        <v>1176</v>
      </c>
      <c r="B456" s="71" t="s">
        <v>13</v>
      </c>
      <c r="C456" s="46">
        <v>42410</v>
      </c>
      <c r="D456" s="46">
        <v>409</v>
      </c>
      <c r="E456" s="46">
        <v>420</v>
      </c>
      <c r="F456" s="46">
        <v>4</v>
      </c>
      <c r="G456" s="45" t="s">
        <v>25</v>
      </c>
      <c r="H456" s="45">
        <v>1</v>
      </c>
      <c r="I456" s="45">
        <v>47</v>
      </c>
      <c r="J456" s="45"/>
      <c r="K456" s="45"/>
      <c r="L456" s="45"/>
      <c r="M456" s="45">
        <f>SUM(H456*100+I456)</f>
        <v>147</v>
      </c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75" t="s">
        <v>538</v>
      </c>
    </row>
    <row r="457" spans="1:24" s="44" customFormat="1" x14ac:dyDescent="0.65">
      <c r="A457" s="275" t="s">
        <v>1984</v>
      </c>
      <c r="B457" s="275"/>
      <c r="C457" s="275"/>
      <c r="D457" s="275"/>
      <c r="E457" s="275"/>
      <c r="F457" s="275"/>
      <c r="G457" s="275"/>
      <c r="H457" s="275"/>
      <c r="I457" s="275"/>
      <c r="J457" s="275"/>
      <c r="K457" s="275"/>
      <c r="L457" s="275"/>
      <c r="M457" s="275"/>
      <c r="N457" s="275"/>
      <c r="O457" s="275"/>
      <c r="P457" s="275"/>
      <c r="Q457" s="275"/>
      <c r="R457" s="275"/>
      <c r="S457" s="275"/>
      <c r="T457" s="275"/>
      <c r="U457" s="275"/>
      <c r="V457" s="275"/>
      <c r="W457" s="275"/>
      <c r="X457" s="275"/>
    </row>
    <row r="458" spans="1:24" s="44" customFormat="1" x14ac:dyDescent="0.5">
      <c r="A458" s="313" t="s">
        <v>1102</v>
      </c>
      <c r="B458" s="313"/>
      <c r="C458" s="313"/>
      <c r="D458" s="313"/>
      <c r="E458" s="313"/>
      <c r="F458" s="313"/>
      <c r="G458" s="313"/>
      <c r="H458" s="313"/>
      <c r="I458" s="313"/>
      <c r="J458" s="313"/>
      <c r="K458" s="313"/>
      <c r="L458" s="313"/>
      <c r="M458" s="313"/>
      <c r="N458" s="313"/>
      <c r="O458" s="313"/>
      <c r="P458" s="313"/>
      <c r="Q458" s="313"/>
      <c r="R458" s="313"/>
      <c r="S458" s="313"/>
      <c r="T458" s="313"/>
      <c r="U458" s="313"/>
      <c r="V458" s="313"/>
      <c r="W458" s="313"/>
      <c r="X458" s="313"/>
    </row>
    <row r="459" spans="1:24" s="44" customFormat="1" x14ac:dyDescent="0.5">
      <c r="A459" s="276" t="s">
        <v>1069</v>
      </c>
      <c r="B459" s="276"/>
      <c r="C459" s="276"/>
      <c r="D459" s="276"/>
      <c r="E459" s="276"/>
      <c r="F459" s="276"/>
      <c r="G459" s="276"/>
      <c r="H459" s="276"/>
      <c r="I459" s="276"/>
      <c r="J459" s="276"/>
      <c r="K459" s="276"/>
      <c r="L459" s="276"/>
      <c r="M459" s="276"/>
      <c r="N459" s="276"/>
      <c r="O459" s="276"/>
      <c r="P459" s="276"/>
      <c r="Q459" s="276"/>
      <c r="R459" s="276"/>
      <c r="S459" s="276"/>
      <c r="T459" s="276"/>
      <c r="U459" s="276"/>
      <c r="V459" s="276"/>
      <c r="W459" s="276"/>
      <c r="X459" s="276"/>
    </row>
    <row r="460" spans="1:24" s="44" customFormat="1" x14ac:dyDescent="0.65">
      <c r="A460" s="314" t="s">
        <v>1070</v>
      </c>
      <c r="B460" s="314"/>
      <c r="C460" s="314"/>
      <c r="D460" s="314"/>
      <c r="E460" s="314"/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  <c r="U460" s="314"/>
      <c r="V460" s="314"/>
      <c r="W460" s="314"/>
      <c r="X460" s="314"/>
    </row>
    <row r="461" spans="1:24" s="44" customFormat="1" ht="21.75" x14ac:dyDescent="0.5">
      <c r="A461" s="271" t="s">
        <v>1089</v>
      </c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3"/>
      <c r="O461" s="271" t="s">
        <v>1101</v>
      </c>
      <c r="P461" s="272"/>
      <c r="Q461" s="272"/>
      <c r="R461" s="272"/>
      <c r="S461" s="272"/>
      <c r="T461" s="272"/>
      <c r="U461" s="272"/>
      <c r="V461" s="272"/>
      <c r="W461" s="272"/>
      <c r="X461" s="273"/>
    </row>
    <row r="462" spans="1:24" s="44" customFormat="1" ht="21.75" x14ac:dyDescent="0.5">
      <c r="A462" s="306" t="s">
        <v>1071</v>
      </c>
      <c r="B462" s="211"/>
      <c r="C462" s="199"/>
      <c r="D462" s="277" t="s">
        <v>0</v>
      </c>
      <c r="E462" s="289" t="s">
        <v>1</v>
      </c>
      <c r="F462" s="197"/>
      <c r="G462" s="291" t="s">
        <v>18</v>
      </c>
      <c r="H462" s="292"/>
      <c r="I462" s="293"/>
      <c r="J462" s="265" t="s">
        <v>1088</v>
      </c>
      <c r="K462" s="266"/>
      <c r="L462" s="266"/>
      <c r="M462" s="266"/>
      <c r="N462" s="267"/>
      <c r="O462" s="268" t="s">
        <v>1071</v>
      </c>
      <c r="P462" s="211"/>
      <c r="Q462" s="211"/>
      <c r="R462" s="211"/>
      <c r="S462" s="308" t="s">
        <v>1088</v>
      </c>
      <c r="T462" s="309"/>
      <c r="U462" s="309"/>
      <c r="V462" s="309"/>
      <c r="W462" s="310"/>
      <c r="X462" s="261" t="s">
        <v>1100</v>
      </c>
    </row>
    <row r="463" spans="1:24" s="44" customFormat="1" ht="21.75" x14ac:dyDescent="0.5">
      <c r="A463" s="307"/>
      <c r="B463" s="212" t="s">
        <v>1072</v>
      </c>
      <c r="C463" s="200" t="s">
        <v>1073</v>
      </c>
      <c r="D463" s="278"/>
      <c r="E463" s="290"/>
      <c r="F463" s="210" t="s">
        <v>1075</v>
      </c>
      <c r="G463" s="277" t="s">
        <v>19</v>
      </c>
      <c r="H463" s="277" t="s">
        <v>20</v>
      </c>
      <c r="I463" s="277" t="s">
        <v>21</v>
      </c>
      <c r="J463" s="201"/>
      <c r="K463" s="261" t="s">
        <v>1079</v>
      </c>
      <c r="L463" s="261" t="s">
        <v>1080</v>
      </c>
      <c r="M463" s="203"/>
      <c r="N463" s="205" t="s">
        <v>1086</v>
      </c>
      <c r="O463" s="269"/>
      <c r="P463" s="212"/>
      <c r="Q463" s="212" t="s">
        <v>1072</v>
      </c>
      <c r="R463" s="212" t="s">
        <v>1094</v>
      </c>
      <c r="S463" s="205"/>
      <c r="T463" s="281" t="s">
        <v>1079</v>
      </c>
      <c r="U463" s="261" t="s">
        <v>1080</v>
      </c>
      <c r="V463" s="203"/>
      <c r="W463" s="205" t="s">
        <v>1097</v>
      </c>
      <c r="X463" s="262"/>
    </row>
    <row r="464" spans="1:24" s="44" customFormat="1" ht="21.75" x14ac:dyDescent="0.5">
      <c r="A464" s="307"/>
      <c r="B464" s="212" t="s">
        <v>22</v>
      </c>
      <c r="C464" s="200" t="s">
        <v>1074</v>
      </c>
      <c r="D464" s="278"/>
      <c r="E464" s="290"/>
      <c r="F464" s="106" t="s">
        <v>1076</v>
      </c>
      <c r="G464" s="278"/>
      <c r="H464" s="278"/>
      <c r="I464" s="278"/>
      <c r="J464" s="204" t="s">
        <v>1078</v>
      </c>
      <c r="K464" s="262"/>
      <c r="L464" s="262"/>
      <c r="M464" s="203" t="s">
        <v>1081</v>
      </c>
      <c r="N464" s="206" t="s">
        <v>1085</v>
      </c>
      <c r="O464" s="269"/>
      <c r="P464" s="212" t="s">
        <v>1090</v>
      </c>
      <c r="Q464" s="212" t="s">
        <v>1091</v>
      </c>
      <c r="R464" s="212" t="s">
        <v>1095</v>
      </c>
      <c r="S464" s="206" t="s">
        <v>1078</v>
      </c>
      <c r="T464" s="284"/>
      <c r="U464" s="262"/>
      <c r="V464" s="203" t="s">
        <v>1081</v>
      </c>
      <c r="W464" s="206" t="s">
        <v>1098</v>
      </c>
      <c r="X464" s="262"/>
    </row>
    <row r="465" spans="1:24" s="44" customFormat="1" ht="21.75" x14ac:dyDescent="0.5">
      <c r="A465" s="307"/>
      <c r="B465" s="212"/>
      <c r="C465" s="200" t="s">
        <v>861</v>
      </c>
      <c r="D465" s="278"/>
      <c r="E465" s="290"/>
      <c r="F465" s="210" t="s">
        <v>1077</v>
      </c>
      <c r="G465" s="278"/>
      <c r="H465" s="278"/>
      <c r="I465" s="278"/>
      <c r="J465" s="204" t="s">
        <v>1082</v>
      </c>
      <c r="K465" s="262"/>
      <c r="L465" s="262"/>
      <c r="M465" s="203" t="s">
        <v>1084</v>
      </c>
      <c r="N465" s="206" t="s">
        <v>1087</v>
      </c>
      <c r="O465" s="269"/>
      <c r="P465" s="212"/>
      <c r="Q465" s="212" t="s">
        <v>1092</v>
      </c>
      <c r="R465" s="212" t="s">
        <v>1096</v>
      </c>
      <c r="S465" s="206" t="s">
        <v>1082</v>
      </c>
      <c r="T465" s="284"/>
      <c r="U465" s="262"/>
      <c r="V465" s="203" t="s">
        <v>1084</v>
      </c>
      <c r="W465" s="206" t="s">
        <v>1091</v>
      </c>
      <c r="X465" s="262"/>
    </row>
    <row r="466" spans="1:24" s="44" customFormat="1" ht="21.75" x14ac:dyDescent="0.5">
      <c r="A466" s="28"/>
      <c r="B466" s="213"/>
      <c r="C466" s="22"/>
      <c r="D466" s="209"/>
      <c r="E466" s="22"/>
      <c r="F466" s="214"/>
      <c r="G466" s="295"/>
      <c r="H466" s="295"/>
      <c r="I466" s="295"/>
      <c r="J466" s="208" t="s">
        <v>1083</v>
      </c>
      <c r="K466" s="263"/>
      <c r="L466" s="263"/>
      <c r="M466" s="30" t="s">
        <v>1085</v>
      </c>
      <c r="N466" s="207" t="s">
        <v>1072</v>
      </c>
      <c r="O466" s="270"/>
      <c r="P466" s="213"/>
      <c r="Q466" s="213" t="s">
        <v>1093</v>
      </c>
      <c r="R466" s="213"/>
      <c r="S466" s="207" t="s">
        <v>1083</v>
      </c>
      <c r="T466" s="296"/>
      <c r="U466" s="263"/>
      <c r="V466" s="30" t="s">
        <v>1085</v>
      </c>
      <c r="W466" s="207" t="s">
        <v>1099</v>
      </c>
      <c r="X466" s="263"/>
    </row>
    <row r="467" spans="1:24" s="44" customFormat="1" ht="21.75" x14ac:dyDescent="0.5">
      <c r="A467" s="253">
        <v>1177</v>
      </c>
      <c r="B467" s="33" t="s">
        <v>13</v>
      </c>
      <c r="C467" s="46">
        <v>42228</v>
      </c>
      <c r="D467" s="46">
        <v>408</v>
      </c>
      <c r="E467" s="46">
        <v>419</v>
      </c>
      <c r="F467" s="34"/>
      <c r="G467" s="32" t="s">
        <v>25</v>
      </c>
      <c r="H467" s="32">
        <v>1</v>
      </c>
      <c r="I467" s="32">
        <v>6</v>
      </c>
      <c r="J467" s="32">
        <f>SUM(H467*100+I467)</f>
        <v>106</v>
      </c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42" t="s">
        <v>709</v>
      </c>
    </row>
    <row r="468" spans="1:24" s="44" customFormat="1" ht="21.75" x14ac:dyDescent="0.5">
      <c r="A468" s="253">
        <v>1178</v>
      </c>
      <c r="B468" s="33" t="s">
        <v>13</v>
      </c>
      <c r="C468" s="34">
        <v>41978</v>
      </c>
      <c r="D468" s="34">
        <v>407</v>
      </c>
      <c r="E468" s="34">
        <v>418</v>
      </c>
      <c r="F468" s="34">
        <v>4</v>
      </c>
      <c r="G468" s="32" t="s">
        <v>25</v>
      </c>
      <c r="H468" s="32">
        <v>1</v>
      </c>
      <c r="I468" s="32">
        <v>37</v>
      </c>
      <c r="J468" s="32"/>
      <c r="K468" s="32">
        <f>SUM(H468*100+I468)</f>
        <v>137</v>
      </c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42" t="s">
        <v>1061</v>
      </c>
    </row>
    <row r="469" spans="1:24" s="44" customFormat="1" ht="21.75" x14ac:dyDescent="0.5">
      <c r="A469" s="253">
        <v>1179</v>
      </c>
      <c r="B469" s="33" t="s">
        <v>13</v>
      </c>
      <c r="C469" s="46">
        <v>42408</v>
      </c>
      <c r="D469" s="46">
        <v>419</v>
      </c>
      <c r="E469" s="46">
        <v>429</v>
      </c>
      <c r="F469" s="34"/>
      <c r="G469" s="32" t="s">
        <v>25</v>
      </c>
      <c r="H469" s="32">
        <v>1</v>
      </c>
      <c r="I469" s="32">
        <v>60.1</v>
      </c>
      <c r="J469" s="32"/>
      <c r="K469" s="32">
        <f>SUM(H469*100+I469)</f>
        <v>160.1</v>
      </c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42" t="s">
        <v>32</v>
      </c>
    </row>
    <row r="470" spans="1:24" s="44" customFormat="1" ht="21.75" x14ac:dyDescent="0.5">
      <c r="A470" s="253">
        <v>1180</v>
      </c>
      <c r="B470" s="33" t="s">
        <v>13</v>
      </c>
      <c r="C470" s="46">
        <v>425</v>
      </c>
      <c r="D470" s="46">
        <v>4</v>
      </c>
      <c r="E470" s="46">
        <v>4202</v>
      </c>
      <c r="F470" s="34"/>
      <c r="G470" s="32" t="s">
        <v>25</v>
      </c>
      <c r="H470" s="32" t="s">
        <v>25</v>
      </c>
      <c r="I470" s="32">
        <v>80.5</v>
      </c>
      <c r="J470" s="32"/>
      <c r="K470" s="32"/>
      <c r="L470" s="32">
        <f>SUM(I470)</f>
        <v>80.5</v>
      </c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42" t="s">
        <v>755</v>
      </c>
    </row>
    <row r="471" spans="1:24" s="44" customFormat="1" ht="21.75" x14ac:dyDescent="0.5">
      <c r="A471" s="253">
        <v>1181</v>
      </c>
      <c r="B471" s="33" t="s">
        <v>13</v>
      </c>
      <c r="C471" s="46">
        <v>12150</v>
      </c>
      <c r="D471" s="46">
        <v>79</v>
      </c>
      <c r="E471" s="46">
        <v>9238</v>
      </c>
      <c r="F471" s="34">
        <v>9</v>
      </c>
      <c r="G471" s="32" t="s">
        <v>25</v>
      </c>
      <c r="H471" s="32" t="s">
        <v>25</v>
      </c>
      <c r="I471" s="32">
        <v>80.5</v>
      </c>
      <c r="J471" s="32"/>
      <c r="K471" s="32">
        <f>SUM(I471)</f>
        <v>80.5</v>
      </c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42" t="s">
        <v>32</v>
      </c>
    </row>
    <row r="472" spans="1:24" s="44" customFormat="1" ht="21.75" x14ac:dyDescent="0.5">
      <c r="A472" s="253">
        <v>1182</v>
      </c>
      <c r="B472" s="33" t="s">
        <v>13</v>
      </c>
      <c r="C472" s="46">
        <v>41977</v>
      </c>
      <c r="D472" s="46">
        <v>420</v>
      </c>
      <c r="E472" s="46">
        <v>430</v>
      </c>
      <c r="F472" s="34"/>
      <c r="G472" s="32" t="s">
        <v>25</v>
      </c>
      <c r="H472" s="32">
        <v>2</v>
      </c>
      <c r="I472" s="32">
        <v>1.1000000000000001</v>
      </c>
      <c r="J472" s="32"/>
      <c r="K472" s="32">
        <f>SUM(H472*100+I472)</f>
        <v>201.1</v>
      </c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42" t="s">
        <v>235</v>
      </c>
    </row>
    <row r="473" spans="1:24" s="44" customFormat="1" ht="21.75" x14ac:dyDescent="0.5">
      <c r="A473" s="253">
        <v>1183</v>
      </c>
      <c r="B473" s="33" t="s">
        <v>13</v>
      </c>
      <c r="C473" s="46">
        <v>42320</v>
      </c>
      <c r="D473" s="46">
        <v>426</v>
      </c>
      <c r="E473" s="46" t="s">
        <v>25</v>
      </c>
      <c r="F473" s="34">
        <v>9</v>
      </c>
      <c r="G473" s="32">
        <v>1</v>
      </c>
      <c r="H473" s="32">
        <v>80</v>
      </c>
      <c r="I473" s="32"/>
      <c r="J473" s="32"/>
      <c r="K473" s="32">
        <f>SUM(G473*400+H473)</f>
        <v>480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42" t="s">
        <v>32</v>
      </c>
    </row>
    <row r="474" spans="1:24" s="44" customFormat="1" ht="21.75" x14ac:dyDescent="0.5">
      <c r="A474" s="253">
        <v>1184</v>
      </c>
      <c r="B474" s="33" t="s">
        <v>13</v>
      </c>
      <c r="C474" s="46">
        <v>41884</v>
      </c>
      <c r="D474" s="46">
        <v>423</v>
      </c>
      <c r="E474" s="46">
        <v>433</v>
      </c>
      <c r="F474" s="34">
        <v>9</v>
      </c>
      <c r="G474" s="32" t="s">
        <v>25</v>
      </c>
      <c r="H474" s="32">
        <v>3</v>
      </c>
      <c r="I474" s="32">
        <v>19</v>
      </c>
      <c r="J474" s="32"/>
      <c r="K474" s="32"/>
      <c r="L474" s="32"/>
      <c r="M474" s="32"/>
      <c r="N474" s="32">
        <f>SUM(H474*100+I474)</f>
        <v>319</v>
      </c>
      <c r="O474" s="32"/>
      <c r="P474" s="32"/>
      <c r="Q474" s="32"/>
      <c r="R474" s="32"/>
      <c r="S474" s="32"/>
      <c r="T474" s="32"/>
      <c r="U474" s="32"/>
      <c r="V474" s="32"/>
      <c r="W474" s="32"/>
      <c r="X474" s="42" t="s">
        <v>193</v>
      </c>
    </row>
    <row r="475" spans="1:24" s="44" customFormat="1" ht="21.75" x14ac:dyDescent="0.5">
      <c r="A475" s="253">
        <v>1185</v>
      </c>
      <c r="B475" s="33" t="s">
        <v>13</v>
      </c>
      <c r="C475" s="46">
        <v>42319</v>
      </c>
      <c r="D475" s="46">
        <v>425</v>
      </c>
      <c r="E475" s="46">
        <v>435</v>
      </c>
      <c r="F475" s="34">
        <v>9</v>
      </c>
      <c r="G475" s="32" t="s">
        <v>25</v>
      </c>
      <c r="H475" s="32">
        <v>2</v>
      </c>
      <c r="I475" s="32">
        <v>54.1</v>
      </c>
      <c r="J475" s="32"/>
      <c r="K475" s="32"/>
      <c r="L475" s="32"/>
      <c r="M475" s="32"/>
      <c r="N475" s="32">
        <f>SUM(H475*100+I475)</f>
        <v>254.1</v>
      </c>
      <c r="O475" s="32"/>
      <c r="P475" s="32"/>
      <c r="Q475" s="32"/>
      <c r="R475" s="32"/>
      <c r="S475" s="32"/>
      <c r="T475" s="32"/>
      <c r="U475" s="32"/>
      <c r="V475" s="32"/>
      <c r="W475" s="32"/>
      <c r="X475" s="42" t="s">
        <v>756</v>
      </c>
    </row>
    <row r="476" spans="1:24" s="44" customFormat="1" ht="21.75" x14ac:dyDescent="0.5">
      <c r="A476" s="253">
        <v>1186</v>
      </c>
      <c r="B476" s="33" t="s">
        <v>13</v>
      </c>
      <c r="C476" s="46">
        <v>9118</v>
      </c>
      <c r="D476" s="46">
        <v>53</v>
      </c>
      <c r="E476" s="46">
        <v>7831</v>
      </c>
      <c r="F476" s="34">
        <v>9</v>
      </c>
      <c r="G476" s="32" t="s">
        <v>25</v>
      </c>
      <c r="H476" s="32" t="s">
        <v>25</v>
      </c>
      <c r="I476" s="32">
        <v>19.100000000000001</v>
      </c>
      <c r="J476" s="32"/>
      <c r="K476" s="32"/>
      <c r="L476" s="32"/>
      <c r="M476" s="32">
        <f>SUM(I476)</f>
        <v>19.100000000000001</v>
      </c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42" t="s">
        <v>538</v>
      </c>
    </row>
    <row r="477" spans="1:24" s="44" customFormat="1" ht="21.75" x14ac:dyDescent="0.5">
      <c r="A477" s="253">
        <v>1187</v>
      </c>
      <c r="B477" s="33" t="s">
        <v>13</v>
      </c>
      <c r="C477" s="46">
        <v>4936</v>
      </c>
      <c r="D477" s="46">
        <v>25</v>
      </c>
      <c r="E477" s="46">
        <v>5633</v>
      </c>
      <c r="F477" s="34">
        <v>9</v>
      </c>
      <c r="G477" s="32" t="s">
        <v>25</v>
      </c>
      <c r="H477" s="32" t="s">
        <v>25</v>
      </c>
      <c r="I477" s="32">
        <v>97.1</v>
      </c>
      <c r="J477" s="32"/>
      <c r="K477" s="32">
        <f>SUM(I477)</f>
        <v>97.1</v>
      </c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42" t="s">
        <v>32</v>
      </c>
    </row>
    <row r="478" spans="1:24" s="44" customFormat="1" ht="21.75" x14ac:dyDescent="0.5">
      <c r="A478" s="253">
        <v>1188</v>
      </c>
      <c r="B478" s="33" t="s">
        <v>13</v>
      </c>
      <c r="C478" s="46">
        <v>41883</v>
      </c>
      <c r="D478" s="46">
        <v>424</v>
      </c>
      <c r="E478" s="46">
        <v>434</v>
      </c>
      <c r="F478" s="34"/>
      <c r="G478" s="32" t="s">
        <v>25</v>
      </c>
      <c r="H478" s="32">
        <v>1</v>
      </c>
      <c r="I478" s="32">
        <v>18.7</v>
      </c>
      <c r="J478" s="32"/>
      <c r="K478" s="32">
        <f>SUM(H478*100+I478)</f>
        <v>118.7</v>
      </c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42" t="s">
        <v>32</v>
      </c>
    </row>
    <row r="479" spans="1:24" s="44" customFormat="1" ht="21.75" x14ac:dyDescent="0.5">
      <c r="A479" s="253">
        <v>1189</v>
      </c>
      <c r="B479" s="33" t="s">
        <v>13</v>
      </c>
      <c r="C479" s="46">
        <v>344</v>
      </c>
      <c r="D479" s="46">
        <v>575</v>
      </c>
      <c r="E479" s="46">
        <v>4224</v>
      </c>
      <c r="F479" s="34">
        <v>9</v>
      </c>
      <c r="G479" s="32" t="s">
        <v>25</v>
      </c>
      <c r="H479" s="32">
        <v>1</v>
      </c>
      <c r="I479" s="32">
        <v>3.8</v>
      </c>
      <c r="J479" s="32">
        <f>SUM(H479*100+I479)</f>
        <v>103.8</v>
      </c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42" t="s">
        <v>32</v>
      </c>
    </row>
    <row r="480" spans="1:24" s="44" customFormat="1" ht="21.75" x14ac:dyDescent="0.5">
      <c r="A480" s="253">
        <v>1190</v>
      </c>
      <c r="B480" s="33" t="s">
        <v>13</v>
      </c>
      <c r="C480" s="46">
        <v>41882</v>
      </c>
      <c r="D480" s="46">
        <v>448</v>
      </c>
      <c r="E480" s="46">
        <v>456</v>
      </c>
      <c r="F480" s="34">
        <v>9</v>
      </c>
      <c r="G480" s="32" t="s">
        <v>25</v>
      </c>
      <c r="H480" s="32">
        <v>1</v>
      </c>
      <c r="I480" s="32">
        <v>66</v>
      </c>
      <c r="J480" s="32">
        <f>SUM(H480*100+I480)</f>
        <v>166</v>
      </c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42" t="s">
        <v>802</v>
      </c>
    </row>
    <row r="481" spans="1:24" s="44" customFormat="1" ht="21.75" x14ac:dyDescent="0.5">
      <c r="A481" s="253">
        <v>1191</v>
      </c>
      <c r="B481" s="33" t="s">
        <v>13</v>
      </c>
      <c r="C481" s="46">
        <v>11943</v>
      </c>
      <c r="D481" s="46">
        <v>78</v>
      </c>
      <c r="E481" s="46">
        <v>9136</v>
      </c>
      <c r="F481" s="34">
        <v>9</v>
      </c>
      <c r="G481" s="32" t="s">
        <v>25</v>
      </c>
      <c r="H481" s="32" t="s">
        <v>25</v>
      </c>
      <c r="I481" s="32">
        <v>90.9</v>
      </c>
      <c r="J481" s="32"/>
      <c r="K481" s="32">
        <f>SUM(I481)</f>
        <v>90.9</v>
      </c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42" t="s">
        <v>32</v>
      </c>
    </row>
    <row r="482" spans="1:24" s="44" customFormat="1" ht="21.75" x14ac:dyDescent="0.5">
      <c r="A482" s="253">
        <v>1192</v>
      </c>
      <c r="B482" s="33" t="s">
        <v>13</v>
      </c>
      <c r="C482" s="46">
        <v>11942</v>
      </c>
      <c r="D482" s="46">
        <v>77</v>
      </c>
      <c r="E482" s="46">
        <v>9135</v>
      </c>
      <c r="F482" s="34">
        <v>9</v>
      </c>
      <c r="G482" s="32" t="s">
        <v>25</v>
      </c>
      <c r="H482" s="32">
        <v>1</v>
      </c>
      <c r="I482" s="32">
        <v>95.2</v>
      </c>
      <c r="J482" s="32"/>
      <c r="K482" s="32">
        <f>SUM(H482*100+I482)</f>
        <v>195.2</v>
      </c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42" t="s">
        <v>32</v>
      </c>
    </row>
    <row r="483" spans="1:24" s="44" customFormat="1" ht="21.75" x14ac:dyDescent="0.5">
      <c r="A483" s="253">
        <v>1193</v>
      </c>
      <c r="B483" s="33" t="s">
        <v>13</v>
      </c>
      <c r="C483" s="46">
        <v>42313</v>
      </c>
      <c r="D483" s="46">
        <v>447</v>
      </c>
      <c r="E483" s="46">
        <v>455</v>
      </c>
      <c r="F483" s="34">
        <v>9</v>
      </c>
      <c r="G483" s="32" t="s">
        <v>25</v>
      </c>
      <c r="H483" s="32">
        <v>1</v>
      </c>
      <c r="I483" s="32">
        <v>32</v>
      </c>
      <c r="J483" s="32"/>
      <c r="K483" s="32">
        <f>SUM(H483*100+I483)</f>
        <v>132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42" t="s">
        <v>32</v>
      </c>
    </row>
    <row r="484" spans="1:24" s="44" customFormat="1" ht="21.75" x14ac:dyDescent="0.5">
      <c r="A484" s="253">
        <v>1194</v>
      </c>
      <c r="B484" s="33" t="s">
        <v>13</v>
      </c>
      <c r="C484" s="46">
        <v>42043</v>
      </c>
      <c r="D484" s="46">
        <v>446</v>
      </c>
      <c r="E484" s="46">
        <v>454</v>
      </c>
      <c r="F484" s="34">
        <v>9</v>
      </c>
      <c r="G484" s="32" t="s">
        <v>25</v>
      </c>
      <c r="H484" s="32" t="s">
        <v>25</v>
      </c>
      <c r="I484" s="32">
        <v>78</v>
      </c>
      <c r="J484" s="32"/>
      <c r="K484" s="32"/>
      <c r="L484" s="32">
        <f>SUM(I484)</f>
        <v>78</v>
      </c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42" t="s">
        <v>398</v>
      </c>
    </row>
    <row r="485" spans="1:24" s="44" customFormat="1" ht="21.75" x14ac:dyDescent="0.5">
      <c r="A485" s="253">
        <v>1195</v>
      </c>
      <c r="B485" s="33" t="s">
        <v>13</v>
      </c>
      <c r="C485" s="46">
        <v>42044</v>
      </c>
      <c r="D485" s="46">
        <v>445</v>
      </c>
      <c r="E485" s="46">
        <v>453</v>
      </c>
      <c r="F485" s="34">
        <v>9</v>
      </c>
      <c r="G485" s="32" t="s">
        <v>25</v>
      </c>
      <c r="H485" s="32">
        <v>3</v>
      </c>
      <c r="I485" s="32">
        <v>29</v>
      </c>
      <c r="J485" s="32"/>
      <c r="K485" s="32">
        <f>SUM(H485*100+I485)</f>
        <v>329</v>
      </c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42" t="s">
        <v>32</v>
      </c>
    </row>
    <row r="486" spans="1:24" s="44" customFormat="1" ht="21.75" x14ac:dyDescent="0.5">
      <c r="A486" s="253">
        <v>1196</v>
      </c>
      <c r="B486" s="33" t="s">
        <v>13</v>
      </c>
      <c r="C486" s="46">
        <v>10658</v>
      </c>
      <c r="D486" s="46">
        <v>68</v>
      </c>
      <c r="E486" s="46">
        <v>8753</v>
      </c>
      <c r="F486" s="34">
        <v>9</v>
      </c>
      <c r="G486" s="32" t="s">
        <v>25</v>
      </c>
      <c r="H486" s="32">
        <v>1</v>
      </c>
      <c r="I486" s="32">
        <v>12.5</v>
      </c>
      <c r="J486" s="32"/>
      <c r="K486" s="32">
        <f>SUM(H486*100+I486)</f>
        <v>112.5</v>
      </c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42" t="s">
        <v>32</v>
      </c>
    </row>
    <row r="487" spans="1:24" s="44" customFormat="1" ht="21.75" x14ac:dyDescent="0.5">
      <c r="A487" s="253">
        <v>1197</v>
      </c>
      <c r="B487" s="33" t="s">
        <v>13</v>
      </c>
      <c r="C487" s="46">
        <v>41878</v>
      </c>
      <c r="D487" s="46">
        <v>454</v>
      </c>
      <c r="E487" s="46">
        <v>462</v>
      </c>
      <c r="F487" s="34">
        <v>9</v>
      </c>
      <c r="G487" s="32" t="s">
        <v>25</v>
      </c>
      <c r="H487" s="32">
        <v>2</v>
      </c>
      <c r="I487" s="32">
        <v>81</v>
      </c>
      <c r="J487" s="32"/>
      <c r="K487" s="32"/>
      <c r="L487" s="32"/>
      <c r="M487" s="32"/>
      <c r="N487" s="32">
        <f>SUM(H487*100+I487)</f>
        <v>281</v>
      </c>
      <c r="O487" s="32"/>
      <c r="P487" s="32"/>
      <c r="Q487" s="32"/>
      <c r="R487" s="32"/>
      <c r="S487" s="32"/>
      <c r="T487" s="32"/>
      <c r="U487" s="32"/>
      <c r="V487" s="32"/>
      <c r="W487" s="32"/>
      <c r="X487" s="42" t="s">
        <v>737</v>
      </c>
    </row>
    <row r="488" spans="1:24" s="44" customFormat="1" ht="21.75" x14ac:dyDescent="0.5">
      <c r="A488" s="253">
        <v>1198</v>
      </c>
      <c r="B488" s="33" t="s">
        <v>13</v>
      </c>
      <c r="C488" s="46">
        <v>42050</v>
      </c>
      <c r="D488" s="46">
        <v>455</v>
      </c>
      <c r="E488" s="46">
        <v>463</v>
      </c>
      <c r="F488" s="34">
        <v>9</v>
      </c>
      <c r="G488" s="32" t="s">
        <v>25</v>
      </c>
      <c r="H488" s="32" t="s">
        <v>25</v>
      </c>
      <c r="I488" s="32">
        <v>50</v>
      </c>
      <c r="J488" s="32">
        <f>SUM(I488)</f>
        <v>50</v>
      </c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42" t="s">
        <v>709</v>
      </c>
    </row>
    <row r="489" spans="1:24" s="44" customFormat="1" ht="21.75" x14ac:dyDescent="0.5">
      <c r="A489" s="253">
        <v>1199</v>
      </c>
      <c r="B489" s="33" t="s">
        <v>13</v>
      </c>
      <c r="C489" s="46">
        <v>42051</v>
      </c>
      <c r="D489" s="46">
        <v>456</v>
      </c>
      <c r="E489" s="46">
        <v>464</v>
      </c>
      <c r="F489" s="34">
        <v>9</v>
      </c>
      <c r="G489" s="32" t="s">
        <v>25</v>
      </c>
      <c r="H489" s="32" t="s">
        <v>25</v>
      </c>
      <c r="I489" s="32">
        <v>40</v>
      </c>
      <c r="J489" s="32"/>
      <c r="K489" s="32">
        <f>SUM(I489)</f>
        <v>40</v>
      </c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42" t="s">
        <v>32</v>
      </c>
    </row>
    <row r="490" spans="1:24" s="44" customFormat="1" ht="21.75" x14ac:dyDescent="0.5">
      <c r="A490" s="253">
        <v>1200</v>
      </c>
      <c r="B490" s="33" t="s">
        <v>13</v>
      </c>
      <c r="C490" s="46">
        <v>42054</v>
      </c>
      <c r="D490" s="46">
        <v>474</v>
      </c>
      <c r="E490" s="46">
        <v>482</v>
      </c>
      <c r="F490" s="34">
        <v>13</v>
      </c>
      <c r="G490" s="32" t="s">
        <v>25</v>
      </c>
      <c r="H490" s="32" t="s">
        <v>25</v>
      </c>
      <c r="I490" s="32">
        <v>94</v>
      </c>
      <c r="J490" s="32"/>
      <c r="K490" s="32">
        <f>SUM(I490)</f>
        <v>94</v>
      </c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42" t="s">
        <v>32</v>
      </c>
    </row>
    <row r="491" spans="1:24" s="44" customFormat="1" ht="21.75" x14ac:dyDescent="0.5">
      <c r="A491" s="253">
        <v>1201</v>
      </c>
      <c r="B491" s="33" t="s">
        <v>13</v>
      </c>
      <c r="C491" s="46">
        <v>42052</v>
      </c>
      <c r="D491" s="46">
        <v>457</v>
      </c>
      <c r="E491" s="46">
        <v>465</v>
      </c>
      <c r="F491" s="34">
        <v>9</v>
      </c>
      <c r="G491" s="32" t="s">
        <v>25</v>
      </c>
      <c r="H491" s="32">
        <v>2</v>
      </c>
      <c r="I491" s="32">
        <v>35</v>
      </c>
      <c r="J491" s="32"/>
      <c r="K491" s="32"/>
      <c r="L491" s="32"/>
      <c r="M491" s="32"/>
      <c r="N491" s="32">
        <f>SUM(H491*100+I491)</f>
        <v>235</v>
      </c>
      <c r="O491" s="32"/>
      <c r="P491" s="32"/>
      <c r="Q491" s="32"/>
      <c r="R491" s="32"/>
      <c r="S491" s="32"/>
      <c r="T491" s="32"/>
      <c r="U491" s="32"/>
      <c r="V491" s="32"/>
      <c r="W491" s="32"/>
      <c r="X491" s="42" t="s">
        <v>711</v>
      </c>
    </row>
    <row r="492" spans="1:24" s="44" customFormat="1" ht="21.75" x14ac:dyDescent="0.5">
      <c r="A492" s="253">
        <v>1202</v>
      </c>
      <c r="B492" s="33" t="s">
        <v>13</v>
      </c>
      <c r="C492" s="46">
        <v>41956</v>
      </c>
      <c r="D492" s="46">
        <v>320</v>
      </c>
      <c r="E492" s="46">
        <v>333</v>
      </c>
      <c r="F492" s="34">
        <v>4</v>
      </c>
      <c r="G492" s="32">
        <v>2</v>
      </c>
      <c r="H492" s="32">
        <v>1</v>
      </c>
      <c r="I492" s="32">
        <v>21</v>
      </c>
      <c r="J492" s="32"/>
      <c r="K492" s="32"/>
      <c r="L492" s="32"/>
      <c r="M492" s="32"/>
      <c r="N492" s="32">
        <f>SUM(G492*100+H492*100+I492)</f>
        <v>321</v>
      </c>
      <c r="O492" s="32"/>
      <c r="P492" s="32"/>
      <c r="Q492" s="32"/>
      <c r="R492" s="32"/>
      <c r="S492" s="32"/>
      <c r="T492" s="32"/>
      <c r="U492" s="32"/>
      <c r="V492" s="32"/>
      <c r="W492" s="32"/>
      <c r="X492" s="42" t="s">
        <v>203</v>
      </c>
    </row>
    <row r="493" spans="1:24" s="44" customFormat="1" x14ac:dyDescent="0.65">
      <c r="A493" s="315" t="s">
        <v>1985</v>
      </c>
      <c r="B493" s="315"/>
      <c r="C493" s="315"/>
      <c r="D493" s="315"/>
      <c r="E493" s="315"/>
      <c r="F493" s="315"/>
      <c r="G493" s="315"/>
      <c r="H493" s="315"/>
      <c r="I493" s="315"/>
      <c r="J493" s="315"/>
      <c r="K493" s="315"/>
      <c r="L493" s="315"/>
      <c r="M493" s="315"/>
      <c r="N493" s="315"/>
      <c r="O493" s="315"/>
      <c r="P493" s="315"/>
      <c r="Q493" s="315"/>
      <c r="R493" s="315"/>
      <c r="S493" s="315"/>
      <c r="T493" s="315"/>
      <c r="U493" s="315"/>
      <c r="V493" s="315"/>
      <c r="W493" s="315"/>
      <c r="X493" s="315"/>
    </row>
    <row r="494" spans="1:24" s="44" customFormat="1" x14ac:dyDescent="0.5">
      <c r="A494" s="313" t="s">
        <v>1102</v>
      </c>
      <c r="B494" s="313"/>
      <c r="C494" s="313"/>
      <c r="D494" s="313"/>
      <c r="E494" s="313"/>
      <c r="F494" s="313"/>
      <c r="G494" s="313"/>
      <c r="H494" s="313"/>
      <c r="I494" s="313"/>
      <c r="J494" s="313"/>
      <c r="K494" s="313"/>
      <c r="L494" s="313"/>
      <c r="M494" s="313"/>
      <c r="N494" s="313"/>
      <c r="O494" s="313"/>
      <c r="P494" s="313"/>
      <c r="Q494" s="313"/>
      <c r="R494" s="313"/>
      <c r="S494" s="313"/>
      <c r="T494" s="313"/>
      <c r="U494" s="313"/>
      <c r="V494" s="313"/>
      <c r="W494" s="313"/>
      <c r="X494" s="313"/>
    </row>
    <row r="495" spans="1:24" s="44" customFormat="1" x14ac:dyDescent="0.5">
      <c r="A495" s="276" t="s">
        <v>1069</v>
      </c>
      <c r="B495" s="276"/>
      <c r="C495" s="276"/>
      <c r="D495" s="276"/>
      <c r="E495" s="276"/>
      <c r="F495" s="276"/>
      <c r="G495" s="276"/>
      <c r="H495" s="276"/>
      <c r="I495" s="276"/>
      <c r="J495" s="276"/>
      <c r="K495" s="276"/>
      <c r="L495" s="276"/>
      <c r="M495" s="276"/>
      <c r="N495" s="276"/>
      <c r="O495" s="276"/>
      <c r="P495" s="276"/>
      <c r="Q495" s="276"/>
      <c r="R495" s="276"/>
      <c r="S495" s="276"/>
      <c r="T495" s="276"/>
      <c r="U495" s="276"/>
      <c r="V495" s="276"/>
      <c r="W495" s="276"/>
      <c r="X495" s="276"/>
    </row>
    <row r="496" spans="1:24" s="44" customFormat="1" x14ac:dyDescent="0.65">
      <c r="A496" s="314" t="s">
        <v>1070</v>
      </c>
      <c r="B496" s="314"/>
      <c r="C496" s="314"/>
      <c r="D496" s="314"/>
      <c r="E496" s="314"/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  <c r="U496" s="314"/>
      <c r="V496" s="314"/>
      <c r="W496" s="314"/>
      <c r="X496" s="314"/>
    </row>
    <row r="497" spans="1:24" s="44" customFormat="1" ht="21.75" x14ac:dyDescent="0.5">
      <c r="A497" s="271" t="s">
        <v>1089</v>
      </c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3"/>
      <c r="O497" s="271" t="s">
        <v>1101</v>
      </c>
      <c r="P497" s="272"/>
      <c r="Q497" s="272"/>
      <c r="R497" s="272"/>
      <c r="S497" s="272"/>
      <c r="T497" s="272"/>
      <c r="U497" s="272"/>
      <c r="V497" s="272"/>
      <c r="W497" s="272"/>
      <c r="X497" s="273"/>
    </row>
    <row r="498" spans="1:24" s="44" customFormat="1" ht="21.75" x14ac:dyDescent="0.5">
      <c r="A498" s="306" t="s">
        <v>1071</v>
      </c>
      <c r="B498" s="156"/>
      <c r="C498" s="144"/>
      <c r="D498" s="277" t="s">
        <v>0</v>
      </c>
      <c r="E498" s="289" t="s">
        <v>1</v>
      </c>
      <c r="F498" s="143"/>
      <c r="G498" s="291" t="s">
        <v>18</v>
      </c>
      <c r="H498" s="292"/>
      <c r="I498" s="293"/>
      <c r="J498" s="265" t="s">
        <v>1088</v>
      </c>
      <c r="K498" s="266"/>
      <c r="L498" s="266"/>
      <c r="M498" s="266"/>
      <c r="N498" s="267"/>
      <c r="O498" s="268" t="s">
        <v>1071</v>
      </c>
      <c r="P498" s="156"/>
      <c r="Q498" s="156"/>
      <c r="R498" s="156"/>
      <c r="S498" s="308" t="s">
        <v>1088</v>
      </c>
      <c r="T498" s="309"/>
      <c r="U498" s="309"/>
      <c r="V498" s="309"/>
      <c r="W498" s="310"/>
      <c r="X498" s="261" t="s">
        <v>1100</v>
      </c>
    </row>
    <row r="499" spans="1:24" s="44" customFormat="1" ht="21.75" x14ac:dyDescent="0.5">
      <c r="A499" s="307"/>
      <c r="B499" s="157" t="s">
        <v>1072</v>
      </c>
      <c r="C499" s="145" t="s">
        <v>1073</v>
      </c>
      <c r="D499" s="278"/>
      <c r="E499" s="290"/>
      <c r="F499" s="154" t="s">
        <v>1075</v>
      </c>
      <c r="G499" s="277" t="s">
        <v>19</v>
      </c>
      <c r="H499" s="277" t="s">
        <v>20</v>
      </c>
      <c r="I499" s="277" t="s">
        <v>21</v>
      </c>
      <c r="J499" s="146"/>
      <c r="K499" s="261" t="s">
        <v>1079</v>
      </c>
      <c r="L499" s="261" t="s">
        <v>1080</v>
      </c>
      <c r="M499" s="147"/>
      <c r="N499" s="149" t="s">
        <v>1086</v>
      </c>
      <c r="O499" s="269"/>
      <c r="P499" s="157"/>
      <c r="Q499" s="157" t="s">
        <v>1072</v>
      </c>
      <c r="R499" s="157" t="s">
        <v>1094</v>
      </c>
      <c r="S499" s="149"/>
      <c r="T499" s="281" t="s">
        <v>1079</v>
      </c>
      <c r="U499" s="261" t="s">
        <v>1080</v>
      </c>
      <c r="V499" s="147"/>
      <c r="W499" s="149" t="s">
        <v>1097</v>
      </c>
      <c r="X499" s="262"/>
    </row>
    <row r="500" spans="1:24" s="44" customFormat="1" ht="21.75" x14ac:dyDescent="0.5">
      <c r="A500" s="307"/>
      <c r="B500" s="157" t="s">
        <v>22</v>
      </c>
      <c r="C500" s="145" t="s">
        <v>1074</v>
      </c>
      <c r="D500" s="278"/>
      <c r="E500" s="290"/>
      <c r="F500" s="106" t="s">
        <v>1076</v>
      </c>
      <c r="G500" s="278"/>
      <c r="H500" s="278"/>
      <c r="I500" s="278"/>
      <c r="J500" s="148" t="s">
        <v>1078</v>
      </c>
      <c r="K500" s="262"/>
      <c r="L500" s="262"/>
      <c r="M500" s="147" t="s">
        <v>1081</v>
      </c>
      <c r="N500" s="150" t="s">
        <v>1085</v>
      </c>
      <c r="O500" s="269"/>
      <c r="P500" s="157" t="s">
        <v>1090</v>
      </c>
      <c r="Q500" s="157" t="s">
        <v>1091</v>
      </c>
      <c r="R500" s="157" t="s">
        <v>1095</v>
      </c>
      <c r="S500" s="150" t="s">
        <v>1078</v>
      </c>
      <c r="T500" s="284"/>
      <c r="U500" s="262"/>
      <c r="V500" s="147" t="s">
        <v>1081</v>
      </c>
      <c r="W500" s="150" t="s">
        <v>1098</v>
      </c>
      <c r="X500" s="262"/>
    </row>
    <row r="501" spans="1:24" s="44" customFormat="1" ht="21.75" x14ac:dyDescent="0.5">
      <c r="A501" s="307"/>
      <c r="B501" s="157"/>
      <c r="C501" s="145" t="s">
        <v>861</v>
      </c>
      <c r="D501" s="278"/>
      <c r="E501" s="290"/>
      <c r="F501" s="154" t="s">
        <v>1077</v>
      </c>
      <c r="G501" s="278"/>
      <c r="H501" s="278"/>
      <c r="I501" s="278"/>
      <c r="J501" s="148" t="s">
        <v>1082</v>
      </c>
      <c r="K501" s="262"/>
      <c r="L501" s="262"/>
      <c r="M501" s="147" t="s">
        <v>1084</v>
      </c>
      <c r="N501" s="150" t="s">
        <v>1087</v>
      </c>
      <c r="O501" s="269"/>
      <c r="P501" s="157"/>
      <c r="Q501" s="157" t="s">
        <v>1092</v>
      </c>
      <c r="R501" s="157" t="s">
        <v>1096</v>
      </c>
      <c r="S501" s="150" t="s">
        <v>1082</v>
      </c>
      <c r="T501" s="284"/>
      <c r="U501" s="262"/>
      <c r="V501" s="147" t="s">
        <v>1084</v>
      </c>
      <c r="W501" s="150" t="s">
        <v>1091</v>
      </c>
      <c r="X501" s="262"/>
    </row>
    <row r="502" spans="1:24" s="44" customFormat="1" ht="21.75" x14ac:dyDescent="0.5">
      <c r="A502" s="28"/>
      <c r="B502" s="158"/>
      <c r="C502" s="22"/>
      <c r="D502" s="153"/>
      <c r="E502" s="22"/>
      <c r="F502" s="155"/>
      <c r="G502" s="295"/>
      <c r="H502" s="295"/>
      <c r="I502" s="295"/>
      <c r="J502" s="152" t="s">
        <v>1083</v>
      </c>
      <c r="K502" s="263"/>
      <c r="L502" s="263"/>
      <c r="M502" s="30" t="s">
        <v>1085</v>
      </c>
      <c r="N502" s="151" t="s">
        <v>1072</v>
      </c>
      <c r="O502" s="270"/>
      <c r="P502" s="158"/>
      <c r="Q502" s="158" t="s">
        <v>1093</v>
      </c>
      <c r="R502" s="158"/>
      <c r="S502" s="151" t="s">
        <v>1083</v>
      </c>
      <c r="T502" s="296"/>
      <c r="U502" s="263"/>
      <c r="V502" s="30" t="s">
        <v>1085</v>
      </c>
      <c r="W502" s="151" t="s">
        <v>1099</v>
      </c>
      <c r="X502" s="263"/>
    </row>
    <row r="503" spans="1:24" s="44" customFormat="1" ht="21.75" x14ac:dyDescent="0.5">
      <c r="A503" s="28" t="s">
        <v>2103</v>
      </c>
      <c r="B503" s="33" t="s">
        <v>13</v>
      </c>
      <c r="C503" s="46">
        <v>32089</v>
      </c>
      <c r="D503" s="46">
        <v>319</v>
      </c>
      <c r="E503" s="46">
        <v>332</v>
      </c>
      <c r="F503" s="34">
        <v>4</v>
      </c>
      <c r="G503" s="32" t="s">
        <v>25</v>
      </c>
      <c r="H503" s="32">
        <v>1</v>
      </c>
      <c r="I503" s="32">
        <v>27</v>
      </c>
      <c r="J503" s="32">
        <f>SUM(H503*100+I503)</f>
        <v>127</v>
      </c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228" t="s">
        <v>161</v>
      </c>
    </row>
    <row r="504" spans="1:24" s="44" customFormat="1" ht="21.75" x14ac:dyDescent="0.5">
      <c r="A504" s="28" t="s">
        <v>2104</v>
      </c>
      <c r="B504" s="33" t="s">
        <v>13</v>
      </c>
      <c r="C504" s="46">
        <v>42411</v>
      </c>
      <c r="D504" s="46">
        <v>321</v>
      </c>
      <c r="E504" s="46">
        <v>334</v>
      </c>
      <c r="F504" s="34">
        <v>4</v>
      </c>
      <c r="G504" s="32" t="s">
        <v>25</v>
      </c>
      <c r="H504" s="32">
        <v>3</v>
      </c>
      <c r="I504" s="32">
        <v>98</v>
      </c>
      <c r="J504" s="32"/>
      <c r="K504" s="32"/>
      <c r="L504" s="32"/>
      <c r="M504" s="32"/>
      <c r="N504" s="32">
        <f>SUM(H504*100+I504)</f>
        <v>398</v>
      </c>
      <c r="O504" s="32"/>
      <c r="P504" s="32"/>
      <c r="Q504" s="32"/>
      <c r="R504" s="32"/>
      <c r="S504" s="32"/>
      <c r="T504" s="32"/>
      <c r="U504" s="32"/>
      <c r="V504" s="32"/>
      <c r="W504" s="32"/>
      <c r="X504" s="228" t="s">
        <v>707</v>
      </c>
    </row>
    <row r="505" spans="1:24" s="44" customFormat="1" ht="21.75" x14ac:dyDescent="0.5">
      <c r="A505" s="28" t="s">
        <v>2105</v>
      </c>
      <c r="B505" s="33" t="s">
        <v>13</v>
      </c>
      <c r="C505" s="46">
        <v>33650</v>
      </c>
      <c r="D505" s="46">
        <v>347</v>
      </c>
      <c r="E505" s="46">
        <v>359</v>
      </c>
      <c r="F505" s="34">
        <v>4</v>
      </c>
      <c r="G505" s="32" t="s">
        <v>25</v>
      </c>
      <c r="H505" s="32">
        <v>1</v>
      </c>
      <c r="I505" s="32">
        <v>82</v>
      </c>
      <c r="J505" s="32"/>
      <c r="K505" s="32"/>
      <c r="L505" s="32"/>
      <c r="M505" s="32"/>
      <c r="N505" s="32">
        <f>SUM(H505*100+I505)</f>
        <v>182</v>
      </c>
      <c r="O505" s="32"/>
      <c r="P505" s="32"/>
      <c r="Q505" s="32"/>
      <c r="R505" s="32"/>
      <c r="S505" s="32"/>
      <c r="T505" s="32"/>
      <c r="U505" s="32"/>
      <c r="V505" s="32"/>
      <c r="W505" s="32"/>
      <c r="X505" s="228" t="s">
        <v>757</v>
      </c>
    </row>
    <row r="506" spans="1:24" s="44" customFormat="1" ht="21.75" x14ac:dyDescent="0.5">
      <c r="A506" s="28" t="s">
        <v>2106</v>
      </c>
      <c r="B506" s="33" t="s">
        <v>13</v>
      </c>
      <c r="C506" s="46">
        <v>32112</v>
      </c>
      <c r="D506" s="46">
        <v>348</v>
      </c>
      <c r="E506" s="46">
        <v>360</v>
      </c>
      <c r="F506" s="34">
        <v>4</v>
      </c>
      <c r="G506" s="32" t="s">
        <v>25</v>
      </c>
      <c r="H506" s="32">
        <v>2</v>
      </c>
      <c r="I506" s="32">
        <v>24</v>
      </c>
      <c r="J506" s="32"/>
      <c r="K506" s="32">
        <f>SUM(H506*100+I506)</f>
        <v>224</v>
      </c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228" t="s">
        <v>32</v>
      </c>
    </row>
    <row r="507" spans="1:24" s="44" customFormat="1" ht="21.75" x14ac:dyDescent="0.5">
      <c r="A507" s="28" t="s">
        <v>2107</v>
      </c>
      <c r="B507" s="33" t="s">
        <v>13</v>
      </c>
      <c r="C507" s="46">
        <v>32113</v>
      </c>
      <c r="D507" s="46">
        <v>349</v>
      </c>
      <c r="E507" s="46">
        <v>361</v>
      </c>
      <c r="F507" s="34">
        <v>4</v>
      </c>
      <c r="G507" s="32" t="s">
        <v>25</v>
      </c>
      <c r="H507" s="32">
        <v>2</v>
      </c>
      <c r="I507" s="32">
        <v>68</v>
      </c>
      <c r="J507" s="32"/>
      <c r="K507" s="32">
        <f>SUM(H507*100+I507)</f>
        <v>268</v>
      </c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228" t="s">
        <v>32</v>
      </c>
    </row>
    <row r="508" spans="1:24" s="44" customFormat="1" ht="21.75" x14ac:dyDescent="0.5">
      <c r="A508" s="28" t="s">
        <v>2108</v>
      </c>
      <c r="B508" s="33" t="s">
        <v>13</v>
      </c>
      <c r="C508" s="46">
        <v>33651</v>
      </c>
      <c r="D508" s="46">
        <v>350</v>
      </c>
      <c r="E508" s="46">
        <v>362</v>
      </c>
      <c r="F508" s="34">
        <v>4</v>
      </c>
      <c r="G508" s="32" t="s">
        <v>25</v>
      </c>
      <c r="H508" s="32">
        <v>2</v>
      </c>
      <c r="I508" s="32">
        <v>72.3</v>
      </c>
      <c r="J508" s="32">
        <f>SUM(H508*100+I508)</f>
        <v>272.3</v>
      </c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42" t="s">
        <v>235</v>
      </c>
    </row>
    <row r="509" spans="1:24" s="44" customFormat="1" ht="21.75" x14ac:dyDescent="0.5">
      <c r="A509" s="28" t="s">
        <v>2109</v>
      </c>
      <c r="B509" s="33" t="s">
        <v>13</v>
      </c>
      <c r="C509" s="46">
        <v>51056</v>
      </c>
      <c r="D509" s="46">
        <v>790</v>
      </c>
      <c r="E509" s="46">
        <v>838</v>
      </c>
      <c r="F509" s="34">
        <v>4</v>
      </c>
      <c r="G509" s="32" t="s">
        <v>25</v>
      </c>
      <c r="H509" s="32">
        <v>1</v>
      </c>
      <c r="I509" s="32" t="s">
        <v>25</v>
      </c>
      <c r="J509" s="32"/>
      <c r="K509" s="32">
        <f>SUM(H509*100)</f>
        <v>100</v>
      </c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42" t="s">
        <v>32</v>
      </c>
    </row>
    <row r="510" spans="1:24" s="44" customFormat="1" ht="21.75" x14ac:dyDescent="0.5">
      <c r="A510" s="28" t="s">
        <v>2110</v>
      </c>
      <c r="B510" s="33" t="s">
        <v>13</v>
      </c>
      <c r="C510" s="46">
        <v>33652</v>
      </c>
      <c r="D510" s="46">
        <v>351</v>
      </c>
      <c r="E510" s="46">
        <v>363</v>
      </c>
      <c r="F510" s="34">
        <v>4</v>
      </c>
      <c r="G510" s="32" t="s">
        <v>25</v>
      </c>
      <c r="H510" s="32">
        <v>1</v>
      </c>
      <c r="I510" s="32">
        <v>78</v>
      </c>
      <c r="J510" s="32"/>
      <c r="K510" s="32">
        <f>SUM(H510*100+I510)</f>
        <v>178</v>
      </c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42" t="s">
        <v>122</v>
      </c>
    </row>
    <row r="511" spans="1:24" s="44" customFormat="1" ht="21.75" x14ac:dyDescent="0.5">
      <c r="A511" s="28" t="s">
        <v>2111</v>
      </c>
      <c r="B511" s="33" t="s">
        <v>13</v>
      </c>
      <c r="C511" s="46">
        <v>31630</v>
      </c>
      <c r="D511" s="46">
        <v>352</v>
      </c>
      <c r="E511" s="46">
        <v>364</v>
      </c>
      <c r="F511" s="34">
        <v>4</v>
      </c>
      <c r="G511" s="32" t="s">
        <v>25</v>
      </c>
      <c r="H511" s="32">
        <v>1</v>
      </c>
      <c r="I511" s="32">
        <v>54.1</v>
      </c>
      <c r="J511" s="32"/>
      <c r="K511" s="32"/>
      <c r="L511" s="32"/>
      <c r="M511" s="32"/>
      <c r="N511" s="32">
        <f>SUM(H511*100+I511)</f>
        <v>154.1</v>
      </c>
      <c r="O511" s="32"/>
      <c r="P511" s="32"/>
      <c r="Q511" s="32"/>
      <c r="R511" s="32"/>
      <c r="S511" s="32"/>
      <c r="T511" s="32"/>
      <c r="U511" s="32"/>
      <c r="V511" s="32"/>
      <c r="W511" s="32"/>
      <c r="X511" s="42" t="s">
        <v>203</v>
      </c>
    </row>
    <row r="512" spans="1:24" s="44" customFormat="1" ht="21.75" x14ac:dyDescent="0.5">
      <c r="A512" s="28" t="s">
        <v>2112</v>
      </c>
      <c r="B512" s="33" t="s">
        <v>13</v>
      </c>
      <c r="C512" s="46">
        <v>32114</v>
      </c>
      <c r="D512" s="46">
        <v>353</v>
      </c>
      <c r="E512" s="46">
        <v>365</v>
      </c>
      <c r="F512" s="34">
        <v>4</v>
      </c>
      <c r="G512" s="32">
        <v>2</v>
      </c>
      <c r="H512" s="32" t="s">
        <v>25</v>
      </c>
      <c r="I512" s="32">
        <v>49</v>
      </c>
      <c r="J512" s="32"/>
      <c r="K512" s="32"/>
      <c r="L512" s="32"/>
      <c r="M512" s="32"/>
      <c r="N512" s="32">
        <f>SUM(G512*400+I512)</f>
        <v>849</v>
      </c>
      <c r="O512" s="32"/>
      <c r="P512" s="32"/>
      <c r="Q512" s="32"/>
      <c r="R512" s="32"/>
      <c r="S512" s="32"/>
      <c r="T512" s="32"/>
      <c r="U512" s="32"/>
      <c r="V512" s="32"/>
      <c r="W512" s="32"/>
      <c r="X512" s="42" t="s">
        <v>729</v>
      </c>
    </row>
    <row r="513" spans="1:24" s="44" customFormat="1" ht="21.75" x14ac:dyDescent="0.5">
      <c r="A513" s="28" t="s">
        <v>2113</v>
      </c>
      <c r="B513" s="33" t="s">
        <v>13</v>
      </c>
      <c r="C513" s="46">
        <v>32115</v>
      </c>
      <c r="D513" s="46">
        <v>354</v>
      </c>
      <c r="E513" s="46">
        <v>366</v>
      </c>
      <c r="F513" s="34">
        <v>4</v>
      </c>
      <c r="G513" s="32">
        <v>1</v>
      </c>
      <c r="H513" s="32">
        <v>1</v>
      </c>
      <c r="I513" s="32">
        <v>1</v>
      </c>
      <c r="J513" s="32">
        <f>SUM(G513*400+H513*100+I513)</f>
        <v>501</v>
      </c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42" t="s">
        <v>731</v>
      </c>
    </row>
    <row r="514" spans="1:24" s="44" customFormat="1" ht="21.75" x14ac:dyDescent="0.5">
      <c r="A514" s="28" t="s">
        <v>2114</v>
      </c>
      <c r="B514" s="33" t="s">
        <v>13</v>
      </c>
      <c r="C514" s="46">
        <v>5935</v>
      </c>
      <c r="D514" s="46">
        <v>7</v>
      </c>
      <c r="E514" s="46">
        <v>5988</v>
      </c>
      <c r="F514" s="34">
        <v>4</v>
      </c>
      <c r="G514" s="32">
        <v>1</v>
      </c>
      <c r="H514" s="32" t="s">
        <v>25</v>
      </c>
      <c r="I514" s="32" t="s">
        <v>25</v>
      </c>
      <c r="J514" s="32">
        <f>SUM(G514*400)</f>
        <v>400</v>
      </c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42" t="s">
        <v>161</v>
      </c>
    </row>
    <row r="515" spans="1:24" s="44" customFormat="1" ht="21.75" x14ac:dyDescent="0.5">
      <c r="A515" s="28" t="s">
        <v>2115</v>
      </c>
      <c r="B515" s="33" t="s">
        <v>13</v>
      </c>
      <c r="C515" s="46">
        <v>58444</v>
      </c>
      <c r="D515" s="46">
        <v>896</v>
      </c>
      <c r="E515" s="46">
        <v>928</v>
      </c>
      <c r="F515" s="34">
        <v>4</v>
      </c>
      <c r="G515" s="32">
        <v>4</v>
      </c>
      <c r="H515" s="32">
        <v>3</v>
      </c>
      <c r="I515" s="32">
        <v>23</v>
      </c>
      <c r="J515" s="32">
        <f>SUM(G515*400+H515*100+I515)</f>
        <v>1923</v>
      </c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42" t="s">
        <v>541</v>
      </c>
    </row>
    <row r="516" spans="1:24" s="44" customFormat="1" ht="21.75" x14ac:dyDescent="0.5">
      <c r="A516" s="28" t="s">
        <v>2116</v>
      </c>
      <c r="B516" s="33" t="s">
        <v>13</v>
      </c>
      <c r="C516" s="46">
        <v>58405</v>
      </c>
      <c r="D516" s="46">
        <v>10</v>
      </c>
      <c r="E516" s="46">
        <v>773</v>
      </c>
      <c r="F516" s="34">
        <v>4</v>
      </c>
      <c r="G516" s="32" t="s">
        <v>25</v>
      </c>
      <c r="H516" s="32">
        <v>1</v>
      </c>
      <c r="I516" s="32">
        <v>79</v>
      </c>
      <c r="J516" s="32">
        <f>SUM(H516*100+I516)</f>
        <v>179</v>
      </c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42" t="s">
        <v>541</v>
      </c>
    </row>
    <row r="517" spans="1:24" s="44" customFormat="1" ht="21.75" x14ac:dyDescent="0.5">
      <c r="A517" s="28" t="s">
        <v>2117</v>
      </c>
      <c r="B517" s="33" t="s">
        <v>13</v>
      </c>
      <c r="C517" s="46">
        <v>9851</v>
      </c>
      <c r="D517" s="46">
        <v>1319</v>
      </c>
      <c r="E517" s="46">
        <v>8302</v>
      </c>
      <c r="F517" s="34">
        <v>4</v>
      </c>
      <c r="G517" s="32" t="s">
        <v>25</v>
      </c>
      <c r="H517" s="32">
        <v>3</v>
      </c>
      <c r="I517" s="32">
        <v>83</v>
      </c>
      <c r="J517" s="32"/>
      <c r="K517" s="32"/>
      <c r="L517" s="32"/>
      <c r="M517" s="32"/>
      <c r="N517" s="32">
        <f>SUM(H517*100+I517)</f>
        <v>383</v>
      </c>
      <c r="O517" s="32"/>
      <c r="P517" s="32"/>
      <c r="Q517" s="32"/>
      <c r="R517" s="32"/>
      <c r="S517" s="32"/>
      <c r="T517" s="32"/>
      <c r="U517" s="32"/>
      <c r="V517" s="32"/>
      <c r="W517" s="32"/>
      <c r="X517" s="42" t="s">
        <v>729</v>
      </c>
    </row>
    <row r="518" spans="1:24" s="44" customFormat="1" ht="21.75" x14ac:dyDescent="0.5">
      <c r="A518" s="28" t="s">
        <v>2118</v>
      </c>
      <c r="B518" s="33" t="s">
        <v>13</v>
      </c>
      <c r="C518" s="46">
        <v>9765</v>
      </c>
      <c r="D518" s="46">
        <v>180</v>
      </c>
      <c r="E518" s="46">
        <v>8713</v>
      </c>
      <c r="F518" s="34">
        <v>4</v>
      </c>
      <c r="G518" s="32" t="s">
        <v>25</v>
      </c>
      <c r="H518" s="32">
        <v>1</v>
      </c>
      <c r="I518" s="32">
        <v>28</v>
      </c>
      <c r="J518" s="32">
        <f>SUM(H518*100+I518)</f>
        <v>128</v>
      </c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42" t="s">
        <v>541</v>
      </c>
    </row>
    <row r="519" spans="1:24" s="44" customFormat="1" ht="21.75" x14ac:dyDescent="0.5">
      <c r="A519" s="28" t="s">
        <v>2119</v>
      </c>
      <c r="B519" s="33" t="s">
        <v>13</v>
      </c>
      <c r="C519" s="46">
        <v>32118</v>
      </c>
      <c r="D519" s="46">
        <v>359</v>
      </c>
      <c r="E519" s="46">
        <v>371</v>
      </c>
      <c r="F519" s="34">
        <v>4</v>
      </c>
      <c r="G519" s="32" t="s">
        <v>25</v>
      </c>
      <c r="H519" s="32" t="s">
        <v>25</v>
      </c>
      <c r="I519" s="32">
        <v>83</v>
      </c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42" t="s">
        <v>538</v>
      </c>
    </row>
    <row r="520" spans="1:24" s="44" customFormat="1" ht="21.75" x14ac:dyDescent="0.5">
      <c r="A520" s="28" t="s">
        <v>2120</v>
      </c>
      <c r="B520" s="33" t="s">
        <v>13</v>
      </c>
      <c r="C520" s="46">
        <v>32119</v>
      </c>
      <c r="D520" s="46">
        <v>360</v>
      </c>
      <c r="E520" s="46">
        <v>372</v>
      </c>
      <c r="F520" s="34">
        <v>4</v>
      </c>
      <c r="G520" s="32" t="s">
        <v>25</v>
      </c>
      <c r="H520" s="32">
        <v>1</v>
      </c>
      <c r="I520" s="32">
        <v>66</v>
      </c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42" t="s">
        <v>32</v>
      </c>
    </row>
    <row r="521" spans="1:24" s="44" customFormat="1" ht="21.75" x14ac:dyDescent="0.5">
      <c r="A521" s="28" t="s">
        <v>2121</v>
      </c>
      <c r="B521" s="33" t="s">
        <v>13</v>
      </c>
      <c r="C521" s="46">
        <v>32117</v>
      </c>
      <c r="D521" s="46">
        <v>358</v>
      </c>
      <c r="E521" s="46">
        <v>370</v>
      </c>
      <c r="F521" s="34">
        <v>4</v>
      </c>
      <c r="G521" s="32" t="s">
        <v>25</v>
      </c>
      <c r="H521" s="32" t="s">
        <v>25</v>
      </c>
      <c r="I521" s="32">
        <v>27.3</v>
      </c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42" t="s">
        <v>538</v>
      </c>
    </row>
    <row r="522" spans="1:24" s="44" customFormat="1" ht="21.75" x14ac:dyDescent="0.5">
      <c r="A522" s="28" t="s">
        <v>2122</v>
      </c>
      <c r="B522" s="33" t="s">
        <v>13</v>
      </c>
      <c r="C522" s="46">
        <v>11666</v>
      </c>
      <c r="D522" s="46">
        <v>28</v>
      </c>
      <c r="E522" s="46">
        <v>9004</v>
      </c>
      <c r="F522" s="34">
        <v>4</v>
      </c>
      <c r="G522" s="32" t="s">
        <v>25</v>
      </c>
      <c r="H522" s="32">
        <v>2</v>
      </c>
      <c r="I522" s="32">
        <v>0.8</v>
      </c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42" t="s">
        <v>32</v>
      </c>
    </row>
    <row r="523" spans="1:24" s="44" customFormat="1" ht="21.75" x14ac:dyDescent="0.5">
      <c r="A523" s="28" t="s">
        <v>2123</v>
      </c>
      <c r="B523" s="33" t="s">
        <v>13</v>
      </c>
      <c r="C523" s="46">
        <v>11667</v>
      </c>
      <c r="D523" s="46">
        <v>29</v>
      </c>
      <c r="E523" s="46">
        <v>9005</v>
      </c>
      <c r="F523" s="34">
        <v>4</v>
      </c>
      <c r="G523" s="32" t="s">
        <v>25</v>
      </c>
      <c r="H523" s="32">
        <v>2</v>
      </c>
      <c r="I523" s="32">
        <v>0.8</v>
      </c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42" t="s">
        <v>235</v>
      </c>
    </row>
    <row r="524" spans="1:24" s="44" customFormat="1" ht="21.75" x14ac:dyDescent="0.5">
      <c r="A524" s="28" t="s">
        <v>2124</v>
      </c>
      <c r="B524" s="33" t="s">
        <v>13</v>
      </c>
      <c r="C524" s="46">
        <v>32116</v>
      </c>
      <c r="D524" s="46">
        <v>357</v>
      </c>
      <c r="E524" s="46">
        <v>369</v>
      </c>
      <c r="F524" s="34">
        <v>4</v>
      </c>
      <c r="G524" s="32" t="s">
        <v>25</v>
      </c>
      <c r="H524" s="32">
        <v>3</v>
      </c>
      <c r="I524" s="32">
        <v>42</v>
      </c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42" t="s">
        <v>193</v>
      </c>
    </row>
    <row r="525" spans="1:24" s="44" customFormat="1" ht="21.75" x14ac:dyDescent="0.5">
      <c r="A525" s="28" t="s">
        <v>2125</v>
      </c>
      <c r="B525" s="33" t="s">
        <v>13</v>
      </c>
      <c r="C525" s="46">
        <v>10841</v>
      </c>
      <c r="D525" s="46">
        <v>23</v>
      </c>
      <c r="E525" s="46">
        <v>2746</v>
      </c>
      <c r="F525" s="34"/>
      <c r="G525" s="32" t="s">
        <v>25</v>
      </c>
      <c r="H525" s="32">
        <v>1</v>
      </c>
      <c r="I525" s="32">
        <v>48.7</v>
      </c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42" t="s">
        <v>538</v>
      </c>
    </row>
    <row r="526" spans="1:24" s="44" customFormat="1" ht="21.75" x14ac:dyDescent="0.5">
      <c r="A526" s="28" t="s">
        <v>2126</v>
      </c>
      <c r="B526" s="33" t="s">
        <v>13</v>
      </c>
      <c r="C526" s="46">
        <v>31632</v>
      </c>
      <c r="D526" s="46">
        <v>356</v>
      </c>
      <c r="E526" s="46">
        <v>368</v>
      </c>
      <c r="F526" s="34">
        <v>4</v>
      </c>
      <c r="G526" s="32" t="s">
        <v>25</v>
      </c>
      <c r="H526" s="32">
        <v>3</v>
      </c>
      <c r="I526" s="32">
        <v>17.100000000000001</v>
      </c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42" t="s">
        <v>103</v>
      </c>
    </row>
    <row r="527" spans="1:24" s="44" customFormat="1" ht="21.75" x14ac:dyDescent="0.5">
      <c r="A527" s="28" t="s">
        <v>2127</v>
      </c>
      <c r="B527" s="33" t="s">
        <v>13</v>
      </c>
      <c r="C527" s="46">
        <v>31631</v>
      </c>
      <c r="D527" s="46">
        <v>355</v>
      </c>
      <c r="E527" s="46">
        <v>367</v>
      </c>
      <c r="F527" s="34">
        <v>4</v>
      </c>
      <c r="G527" s="32">
        <v>1</v>
      </c>
      <c r="H527" s="32" t="s">
        <v>25</v>
      </c>
      <c r="I527" s="32">
        <v>8</v>
      </c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42" t="s">
        <v>193</v>
      </c>
    </row>
    <row r="528" spans="1:24" s="44" customFormat="1" ht="21.75" x14ac:dyDescent="0.5">
      <c r="A528" s="28" t="s">
        <v>2128</v>
      </c>
      <c r="B528" s="33" t="s">
        <v>13</v>
      </c>
      <c r="C528" s="46">
        <v>6074</v>
      </c>
      <c r="D528" s="46">
        <v>10</v>
      </c>
      <c r="E528" s="46">
        <v>6074</v>
      </c>
      <c r="F528" s="34">
        <v>4</v>
      </c>
      <c r="G528" s="32">
        <v>1</v>
      </c>
      <c r="H528" s="32" t="s">
        <v>25</v>
      </c>
      <c r="I528" s="32">
        <v>8</v>
      </c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42" t="s">
        <v>203</v>
      </c>
    </row>
    <row r="529" spans="1:24" s="44" customFormat="1" x14ac:dyDescent="0.65">
      <c r="A529" s="315" t="s">
        <v>1986</v>
      </c>
      <c r="B529" s="315"/>
      <c r="C529" s="315"/>
      <c r="D529" s="315"/>
      <c r="E529" s="315"/>
      <c r="F529" s="315"/>
      <c r="G529" s="315"/>
      <c r="H529" s="315"/>
      <c r="I529" s="315"/>
      <c r="J529" s="315"/>
      <c r="K529" s="315"/>
      <c r="L529" s="315"/>
      <c r="M529" s="315"/>
      <c r="N529" s="315"/>
      <c r="O529" s="315"/>
      <c r="P529" s="315"/>
      <c r="Q529" s="315"/>
      <c r="R529" s="315"/>
      <c r="S529" s="315"/>
      <c r="T529" s="315"/>
      <c r="U529" s="315"/>
      <c r="V529" s="315"/>
      <c r="W529" s="315"/>
      <c r="X529" s="315"/>
    </row>
    <row r="530" spans="1:24" s="44" customFormat="1" x14ac:dyDescent="0.5">
      <c r="A530" s="313" t="s">
        <v>1102</v>
      </c>
      <c r="B530" s="313"/>
      <c r="C530" s="313"/>
      <c r="D530" s="313"/>
      <c r="E530" s="313"/>
      <c r="F530" s="313"/>
      <c r="G530" s="313"/>
      <c r="H530" s="313"/>
      <c r="I530" s="313"/>
      <c r="J530" s="313"/>
      <c r="K530" s="313"/>
      <c r="L530" s="313"/>
      <c r="M530" s="313"/>
      <c r="N530" s="313"/>
      <c r="O530" s="313"/>
      <c r="P530" s="313"/>
      <c r="Q530" s="313"/>
      <c r="R530" s="313"/>
      <c r="S530" s="313"/>
      <c r="T530" s="313"/>
      <c r="U530" s="313"/>
      <c r="V530" s="313"/>
      <c r="W530" s="313"/>
      <c r="X530" s="313"/>
    </row>
    <row r="531" spans="1:24" s="44" customFormat="1" x14ac:dyDescent="0.5">
      <c r="A531" s="276" t="s">
        <v>1069</v>
      </c>
      <c r="B531" s="276"/>
      <c r="C531" s="276"/>
      <c r="D531" s="276"/>
      <c r="E531" s="276"/>
      <c r="F531" s="276"/>
      <c r="G531" s="276"/>
      <c r="H531" s="276"/>
      <c r="I531" s="276"/>
      <c r="J531" s="276"/>
      <c r="K531" s="276"/>
      <c r="L531" s="276"/>
      <c r="M531" s="276"/>
      <c r="N531" s="276"/>
      <c r="O531" s="276"/>
      <c r="P531" s="276"/>
      <c r="Q531" s="276"/>
      <c r="R531" s="276"/>
      <c r="S531" s="276"/>
      <c r="T531" s="276"/>
      <c r="U531" s="276"/>
      <c r="V531" s="276"/>
      <c r="W531" s="276"/>
      <c r="X531" s="276"/>
    </row>
    <row r="532" spans="1:24" s="44" customFormat="1" x14ac:dyDescent="0.65">
      <c r="A532" s="314" t="s">
        <v>1070</v>
      </c>
      <c r="B532" s="314"/>
      <c r="C532" s="314"/>
      <c r="D532" s="314"/>
      <c r="E532" s="314"/>
      <c r="F532" s="314"/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  <c r="U532" s="314"/>
      <c r="V532" s="314"/>
      <c r="W532" s="314"/>
      <c r="X532" s="314"/>
    </row>
    <row r="533" spans="1:24" s="44" customFormat="1" ht="21.75" x14ac:dyDescent="0.5">
      <c r="A533" s="271" t="s">
        <v>1089</v>
      </c>
      <c r="B533" s="272"/>
      <c r="C533" s="272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3"/>
      <c r="O533" s="271" t="s">
        <v>1101</v>
      </c>
      <c r="P533" s="272"/>
      <c r="Q533" s="272"/>
      <c r="R533" s="272"/>
      <c r="S533" s="272"/>
      <c r="T533" s="272"/>
      <c r="U533" s="272"/>
      <c r="V533" s="272"/>
      <c r="W533" s="272"/>
      <c r="X533" s="273"/>
    </row>
    <row r="534" spans="1:24" s="44" customFormat="1" ht="21.75" x14ac:dyDescent="0.5">
      <c r="A534" s="306" t="s">
        <v>1071</v>
      </c>
      <c r="B534" s="156"/>
      <c r="C534" s="144"/>
      <c r="D534" s="277" t="s">
        <v>0</v>
      </c>
      <c r="E534" s="289" t="s">
        <v>1</v>
      </c>
      <c r="F534" s="143"/>
      <c r="G534" s="291" t="s">
        <v>18</v>
      </c>
      <c r="H534" s="292"/>
      <c r="I534" s="293"/>
      <c r="J534" s="265" t="s">
        <v>1088</v>
      </c>
      <c r="K534" s="266"/>
      <c r="L534" s="266"/>
      <c r="M534" s="266"/>
      <c r="N534" s="267"/>
      <c r="O534" s="268" t="s">
        <v>1071</v>
      </c>
      <c r="P534" s="156"/>
      <c r="Q534" s="156"/>
      <c r="R534" s="156"/>
      <c r="S534" s="308" t="s">
        <v>1088</v>
      </c>
      <c r="T534" s="309"/>
      <c r="U534" s="309"/>
      <c r="V534" s="309"/>
      <c r="W534" s="310"/>
      <c r="X534" s="261" t="s">
        <v>1100</v>
      </c>
    </row>
    <row r="535" spans="1:24" s="44" customFormat="1" ht="21.75" x14ac:dyDescent="0.5">
      <c r="A535" s="307"/>
      <c r="B535" s="157" t="s">
        <v>1072</v>
      </c>
      <c r="C535" s="145" t="s">
        <v>1073</v>
      </c>
      <c r="D535" s="278"/>
      <c r="E535" s="290"/>
      <c r="F535" s="154" t="s">
        <v>1075</v>
      </c>
      <c r="G535" s="277" t="s">
        <v>19</v>
      </c>
      <c r="H535" s="277" t="s">
        <v>20</v>
      </c>
      <c r="I535" s="277" t="s">
        <v>21</v>
      </c>
      <c r="J535" s="146"/>
      <c r="K535" s="261" t="s">
        <v>1079</v>
      </c>
      <c r="L535" s="261" t="s">
        <v>1080</v>
      </c>
      <c r="M535" s="147"/>
      <c r="N535" s="149" t="s">
        <v>1086</v>
      </c>
      <c r="O535" s="269"/>
      <c r="P535" s="157"/>
      <c r="Q535" s="157" t="s">
        <v>1072</v>
      </c>
      <c r="R535" s="157" t="s">
        <v>1094</v>
      </c>
      <c r="S535" s="149"/>
      <c r="T535" s="281" t="s">
        <v>1079</v>
      </c>
      <c r="U535" s="261" t="s">
        <v>1080</v>
      </c>
      <c r="V535" s="147"/>
      <c r="W535" s="149" t="s">
        <v>1097</v>
      </c>
      <c r="X535" s="262"/>
    </row>
    <row r="536" spans="1:24" s="44" customFormat="1" ht="21.75" x14ac:dyDescent="0.5">
      <c r="A536" s="307"/>
      <c r="B536" s="157" t="s">
        <v>22</v>
      </c>
      <c r="C536" s="145" t="s">
        <v>1074</v>
      </c>
      <c r="D536" s="278"/>
      <c r="E536" s="290"/>
      <c r="F536" s="106" t="s">
        <v>1076</v>
      </c>
      <c r="G536" s="278"/>
      <c r="H536" s="278"/>
      <c r="I536" s="278"/>
      <c r="J536" s="148" t="s">
        <v>1078</v>
      </c>
      <c r="K536" s="262"/>
      <c r="L536" s="262"/>
      <c r="M536" s="147" t="s">
        <v>1081</v>
      </c>
      <c r="N536" s="150" t="s">
        <v>1085</v>
      </c>
      <c r="O536" s="269"/>
      <c r="P536" s="157" t="s">
        <v>1090</v>
      </c>
      <c r="Q536" s="157" t="s">
        <v>1091</v>
      </c>
      <c r="R536" s="157" t="s">
        <v>1095</v>
      </c>
      <c r="S536" s="150" t="s">
        <v>1078</v>
      </c>
      <c r="T536" s="284"/>
      <c r="U536" s="262"/>
      <c r="V536" s="147" t="s">
        <v>1081</v>
      </c>
      <c r="W536" s="150" t="s">
        <v>1098</v>
      </c>
      <c r="X536" s="262"/>
    </row>
    <row r="537" spans="1:24" s="44" customFormat="1" ht="21.75" x14ac:dyDescent="0.5">
      <c r="A537" s="307"/>
      <c r="B537" s="157"/>
      <c r="C537" s="145" t="s">
        <v>861</v>
      </c>
      <c r="D537" s="278"/>
      <c r="E537" s="290"/>
      <c r="F537" s="154" t="s">
        <v>1077</v>
      </c>
      <c r="G537" s="278"/>
      <c r="H537" s="278"/>
      <c r="I537" s="278"/>
      <c r="J537" s="148" t="s">
        <v>1082</v>
      </c>
      <c r="K537" s="262"/>
      <c r="L537" s="262"/>
      <c r="M537" s="147" t="s">
        <v>1084</v>
      </c>
      <c r="N537" s="150" t="s">
        <v>1087</v>
      </c>
      <c r="O537" s="269"/>
      <c r="P537" s="157"/>
      <c r="Q537" s="157" t="s">
        <v>1092</v>
      </c>
      <c r="R537" s="157" t="s">
        <v>1096</v>
      </c>
      <c r="S537" s="150" t="s">
        <v>1082</v>
      </c>
      <c r="T537" s="284"/>
      <c r="U537" s="262"/>
      <c r="V537" s="147" t="s">
        <v>1084</v>
      </c>
      <c r="W537" s="150" t="s">
        <v>1091</v>
      </c>
      <c r="X537" s="262"/>
    </row>
    <row r="538" spans="1:24" s="44" customFormat="1" ht="21.75" x14ac:dyDescent="0.5">
      <c r="A538" s="28"/>
      <c r="B538" s="158"/>
      <c r="C538" s="22"/>
      <c r="D538" s="153"/>
      <c r="E538" s="22"/>
      <c r="F538" s="155"/>
      <c r="G538" s="295"/>
      <c r="H538" s="295"/>
      <c r="I538" s="295"/>
      <c r="J538" s="152" t="s">
        <v>1083</v>
      </c>
      <c r="K538" s="263"/>
      <c r="L538" s="263"/>
      <c r="M538" s="30" t="s">
        <v>1085</v>
      </c>
      <c r="N538" s="151" t="s">
        <v>1072</v>
      </c>
      <c r="O538" s="270"/>
      <c r="P538" s="158"/>
      <c r="Q538" s="158" t="s">
        <v>1093</v>
      </c>
      <c r="R538" s="158"/>
      <c r="S538" s="151" t="s">
        <v>1083</v>
      </c>
      <c r="T538" s="296"/>
      <c r="U538" s="263"/>
      <c r="V538" s="30" t="s">
        <v>1085</v>
      </c>
      <c r="W538" s="151" t="s">
        <v>1099</v>
      </c>
      <c r="X538" s="263"/>
    </row>
    <row r="539" spans="1:24" s="44" customFormat="1" ht="21.75" x14ac:dyDescent="0.5">
      <c r="A539" s="253">
        <v>1229</v>
      </c>
      <c r="B539" s="33" t="s">
        <v>13</v>
      </c>
      <c r="C539" s="46">
        <v>6073</v>
      </c>
      <c r="D539" s="46">
        <v>9</v>
      </c>
      <c r="E539" s="46">
        <v>6073</v>
      </c>
      <c r="F539" s="34">
        <v>15</v>
      </c>
      <c r="G539" s="32">
        <v>1</v>
      </c>
      <c r="H539" s="32" t="s">
        <v>25</v>
      </c>
      <c r="I539" s="32">
        <v>8</v>
      </c>
      <c r="J539" s="32"/>
      <c r="K539" s="32"/>
      <c r="L539" s="32"/>
      <c r="M539" s="32"/>
      <c r="N539" s="32">
        <f>SUM(G539*400+I539)</f>
        <v>408</v>
      </c>
      <c r="O539" s="32"/>
      <c r="P539" s="32"/>
      <c r="Q539" s="32"/>
      <c r="R539" s="32"/>
      <c r="S539" s="32"/>
      <c r="T539" s="32"/>
      <c r="U539" s="32"/>
      <c r="V539" s="32"/>
      <c r="W539" s="32"/>
      <c r="X539" s="42" t="s">
        <v>729</v>
      </c>
    </row>
    <row r="540" spans="1:24" s="63" customFormat="1" ht="21.75" x14ac:dyDescent="0.5">
      <c r="A540" s="253">
        <v>1230</v>
      </c>
      <c r="B540" s="33" t="s">
        <v>13</v>
      </c>
      <c r="C540" s="57">
        <v>6072</v>
      </c>
      <c r="D540" s="57">
        <v>8</v>
      </c>
      <c r="E540" s="57">
        <v>3072</v>
      </c>
      <c r="F540" s="58">
        <v>9</v>
      </c>
      <c r="G540" s="59" t="s">
        <v>25</v>
      </c>
      <c r="H540" s="59">
        <v>2</v>
      </c>
      <c r="I540" s="59">
        <v>49</v>
      </c>
      <c r="J540" s="59">
        <f>SUM(H540*100+I540)</f>
        <v>249</v>
      </c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40" t="s">
        <v>161</v>
      </c>
    </row>
    <row r="541" spans="1:24" s="44" customFormat="1" ht="21.75" x14ac:dyDescent="0.5">
      <c r="A541" s="253">
        <v>1231</v>
      </c>
      <c r="B541" s="33" t="s">
        <v>13</v>
      </c>
      <c r="C541" s="46">
        <v>51123</v>
      </c>
      <c r="D541" s="46">
        <v>899</v>
      </c>
      <c r="E541" s="46">
        <v>930</v>
      </c>
      <c r="F541" s="34"/>
      <c r="G541" s="32">
        <v>1</v>
      </c>
      <c r="H541" s="32">
        <v>1</v>
      </c>
      <c r="I541" s="32">
        <v>39</v>
      </c>
      <c r="J541" s="32">
        <f>SUM(G541*400+H541*100+I541)</f>
        <v>539</v>
      </c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42" t="s">
        <v>533</v>
      </c>
    </row>
    <row r="542" spans="1:24" s="44" customFormat="1" ht="21.75" x14ac:dyDescent="0.5">
      <c r="A542" s="253">
        <v>1232</v>
      </c>
      <c r="B542" s="33" t="s">
        <v>13</v>
      </c>
      <c r="C542" s="46">
        <v>58445</v>
      </c>
      <c r="D542" s="46">
        <v>898</v>
      </c>
      <c r="E542" s="46">
        <v>928</v>
      </c>
      <c r="F542" s="34"/>
      <c r="G542" s="32">
        <v>7</v>
      </c>
      <c r="H542" s="32" t="s">
        <v>25</v>
      </c>
      <c r="I542" s="32">
        <v>43</v>
      </c>
      <c r="J542" s="32">
        <f>SUM(G542*400+I542)</f>
        <v>2843</v>
      </c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42" t="s">
        <v>533</v>
      </c>
    </row>
    <row r="543" spans="1:24" s="44" customFormat="1" ht="21.75" x14ac:dyDescent="0.5">
      <c r="A543" s="253">
        <v>1233</v>
      </c>
      <c r="B543" s="33" t="s">
        <v>13</v>
      </c>
      <c r="C543" s="46">
        <v>541</v>
      </c>
      <c r="D543" s="46">
        <v>1236</v>
      </c>
      <c r="E543" s="46">
        <v>4260</v>
      </c>
      <c r="F543" s="34">
        <v>4</v>
      </c>
      <c r="G543" s="32">
        <v>1</v>
      </c>
      <c r="H543" s="32" t="s">
        <v>25</v>
      </c>
      <c r="I543" s="32">
        <v>72</v>
      </c>
      <c r="J543" s="32"/>
      <c r="K543" s="32"/>
      <c r="L543" s="32"/>
      <c r="M543" s="32"/>
      <c r="N543" s="32">
        <f>SUM(G543*400+I543)</f>
        <v>472</v>
      </c>
      <c r="O543" s="32"/>
      <c r="P543" s="32"/>
      <c r="Q543" s="32"/>
      <c r="R543" s="32"/>
      <c r="S543" s="32"/>
      <c r="T543" s="32"/>
      <c r="U543" s="32"/>
      <c r="V543" s="32"/>
      <c r="W543" s="32"/>
      <c r="X543" s="42" t="s">
        <v>333</v>
      </c>
    </row>
    <row r="544" spans="1:24" s="44" customFormat="1" ht="21.75" x14ac:dyDescent="0.5">
      <c r="A544" s="253">
        <v>1234</v>
      </c>
      <c r="B544" s="33" t="s">
        <v>13</v>
      </c>
      <c r="C544" s="46">
        <v>115</v>
      </c>
      <c r="D544" s="46">
        <v>809</v>
      </c>
      <c r="E544" s="46">
        <v>4027</v>
      </c>
      <c r="F544" s="34">
        <v>4</v>
      </c>
      <c r="G544" s="32">
        <v>1</v>
      </c>
      <c r="H544" s="32" t="s">
        <v>25</v>
      </c>
      <c r="I544" s="32">
        <v>61</v>
      </c>
      <c r="J544" s="32">
        <f>SUM(G544*400+I544)</f>
        <v>461</v>
      </c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42" t="s">
        <v>541</v>
      </c>
    </row>
    <row r="545" spans="1:24" s="44" customFormat="1" ht="21.75" x14ac:dyDescent="0.5">
      <c r="A545" s="253">
        <v>1235</v>
      </c>
      <c r="B545" s="33" t="s">
        <v>13</v>
      </c>
      <c r="C545" s="32">
        <v>54446</v>
      </c>
      <c r="D545" s="32">
        <v>900</v>
      </c>
      <c r="E545" s="32">
        <v>931</v>
      </c>
      <c r="F545" s="32">
        <v>4</v>
      </c>
      <c r="G545" s="32" t="s">
        <v>25</v>
      </c>
      <c r="H545" s="32" t="s">
        <v>25</v>
      </c>
      <c r="I545" s="32">
        <v>86</v>
      </c>
      <c r="J545" s="32"/>
      <c r="K545" s="32"/>
      <c r="L545" s="32">
        <f>SUM(I545)</f>
        <v>86</v>
      </c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42" t="s">
        <v>539</v>
      </c>
    </row>
    <row r="546" spans="1:24" s="44" customFormat="1" ht="21.75" x14ac:dyDescent="0.5">
      <c r="A546" s="253">
        <v>1236</v>
      </c>
      <c r="B546" s="33" t="s">
        <v>13</v>
      </c>
      <c r="C546" s="46">
        <v>11664</v>
      </c>
      <c r="D546" s="46">
        <v>1181</v>
      </c>
      <c r="E546" s="46">
        <v>9002</v>
      </c>
      <c r="F546" s="34"/>
      <c r="G546" s="32">
        <v>2</v>
      </c>
      <c r="H546" s="32" t="s">
        <v>25</v>
      </c>
      <c r="I546" s="32">
        <v>26.2</v>
      </c>
      <c r="J546" s="32">
        <f>SUM(G546*400+I546)</f>
        <v>826.2</v>
      </c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42" t="s">
        <v>533</v>
      </c>
    </row>
    <row r="547" spans="1:24" s="44" customFormat="1" ht="21.75" x14ac:dyDescent="0.5">
      <c r="A547" s="253">
        <v>1237</v>
      </c>
      <c r="B547" s="33" t="s">
        <v>13</v>
      </c>
      <c r="C547" s="46">
        <v>11665</v>
      </c>
      <c r="D547" s="46">
        <v>1182</v>
      </c>
      <c r="E547" s="46">
        <v>9003</v>
      </c>
      <c r="F547" s="34">
        <v>4</v>
      </c>
      <c r="G547" s="32">
        <v>2</v>
      </c>
      <c r="H547" s="32" t="s">
        <v>25</v>
      </c>
      <c r="I547" s="32">
        <v>26.2</v>
      </c>
      <c r="J547" s="32">
        <f>SUM(G547*400+I547)</f>
        <v>826.2</v>
      </c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42" t="s">
        <v>161</v>
      </c>
    </row>
    <row r="548" spans="1:24" s="44" customFormat="1" ht="21.75" x14ac:dyDescent="0.5">
      <c r="A548" s="253">
        <v>1238</v>
      </c>
      <c r="B548" s="33" t="s">
        <v>13</v>
      </c>
      <c r="C548" s="46">
        <v>56553</v>
      </c>
      <c r="D548" s="46">
        <v>901</v>
      </c>
      <c r="E548" s="46">
        <v>932</v>
      </c>
      <c r="F548" s="34">
        <v>9</v>
      </c>
      <c r="G548" s="32">
        <v>2</v>
      </c>
      <c r="H548" s="32" t="s">
        <v>25</v>
      </c>
      <c r="I548" s="32">
        <v>85.7</v>
      </c>
      <c r="J548" s="32">
        <f>SUM(G548*400+I548)</f>
        <v>885.7</v>
      </c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42" t="s">
        <v>758</v>
      </c>
    </row>
    <row r="549" spans="1:24" s="44" customFormat="1" ht="21.75" x14ac:dyDescent="0.5">
      <c r="A549" s="253">
        <v>1239</v>
      </c>
      <c r="B549" s="33" t="s">
        <v>13</v>
      </c>
      <c r="C549" s="46">
        <v>117</v>
      </c>
      <c r="D549" s="46">
        <v>860</v>
      </c>
      <c r="E549" s="46">
        <v>4029</v>
      </c>
      <c r="F549" s="34">
        <v>9</v>
      </c>
      <c r="G549" s="32">
        <v>2</v>
      </c>
      <c r="H549" s="32" t="s">
        <v>25</v>
      </c>
      <c r="I549" s="32">
        <v>58</v>
      </c>
      <c r="J549" s="32">
        <f>SUM(G549*400+I549)</f>
        <v>858</v>
      </c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42" t="s">
        <v>759</v>
      </c>
    </row>
    <row r="550" spans="1:24" s="44" customFormat="1" ht="21.75" x14ac:dyDescent="0.5">
      <c r="A550" s="253">
        <v>1240</v>
      </c>
      <c r="B550" s="33" t="s">
        <v>13</v>
      </c>
      <c r="C550" s="46">
        <v>51124</v>
      </c>
      <c r="D550" s="46">
        <v>902</v>
      </c>
      <c r="E550" s="46">
        <v>933</v>
      </c>
      <c r="F550" s="34">
        <v>9</v>
      </c>
      <c r="G550" s="32" t="s">
        <v>25</v>
      </c>
      <c r="H550" s="32">
        <v>2</v>
      </c>
      <c r="I550" s="32">
        <v>74.3</v>
      </c>
      <c r="J550" s="32">
        <f>SUM(H550*100+I550)</f>
        <v>274.3</v>
      </c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42" t="s">
        <v>533</v>
      </c>
    </row>
    <row r="551" spans="1:24" s="44" customFormat="1" ht="21.75" x14ac:dyDescent="0.5">
      <c r="A551" s="253">
        <v>1241</v>
      </c>
      <c r="B551" s="33" t="s">
        <v>13</v>
      </c>
      <c r="C551" s="46">
        <v>5472</v>
      </c>
      <c r="D551" s="46">
        <v>1233</v>
      </c>
      <c r="E551" s="46">
        <v>5406</v>
      </c>
      <c r="F551" s="34">
        <v>9</v>
      </c>
      <c r="G551" s="32">
        <v>1</v>
      </c>
      <c r="H551" s="32" t="s">
        <v>25</v>
      </c>
      <c r="I551" s="32">
        <v>3.1</v>
      </c>
      <c r="J551" s="32">
        <f>SUM(G551*400+I551)</f>
        <v>403.1</v>
      </c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42" t="s">
        <v>533</v>
      </c>
    </row>
    <row r="552" spans="1:24" s="44" customFormat="1" ht="21.75" x14ac:dyDescent="0.5">
      <c r="A552" s="253">
        <v>1242</v>
      </c>
      <c r="B552" s="33" t="s">
        <v>13</v>
      </c>
      <c r="C552" s="46">
        <v>5471</v>
      </c>
      <c r="D552" s="46">
        <v>1232</v>
      </c>
      <c r="E552" s="46">
        <v>1232</v>
      </c>
      <c r="F552" s="34">
        <v>13</v>
      </c>
      <c r="G552" s="32">
        <v>1</v>
      </c>
      <c r="H552" s="32" t="s">
        <v>25</v>
      </c>
      <c r="I552" s="32">
        <v>22.4</v>
      </c>
      <c r="J552" s="32"/>
      <c r="K552" s="32"/>
      <c r="L552" s="32"/>
      <c r="M552" s="32"/>
      <c r="N552" s="32">
        <f>SUM(G552*400+I552)</f>
        <v>422.4</v>
      </c>
      <c r="O552" s="32"/>
      <c r="P552" s="32"/>
      <c r="Q552" s="32"/>
      <c r="R552" s="32"/>
      <c r="S552" s="32"/>
      <c r="T552" s="32"/>
      <c r="U552" s="32"/>
      <c r="V552" s="32"/>
      <c r="W552" s="32"/>
      <c r="X552" s="42" t="s">
        <v>732</v>
      </c>
    </row>
    <row r="553" spans="1:24" s="44" customFormat="1" ht="21.75" x14ac:dyDescent="0.5">
      <c r="A553" s="253">
        <v>1243</v>
      </c>
      <c r="B553" s="33" t="s">
        <v>13</v>
      </c>
      <c r="C553" s="46">
        <v>5470</v>
      </c>
      <c r="D553" s="46">
        <v>1231</v>
      </c>
      <c r="E553" s="46">
        <v>5804</v>
      </c>
      <c r="F553" s="34">
        <v>13</v>
      </c>
      <c r="G553" s="32">
        <v>1</v>
      </c>
      <c r="H553" s="32" t="s">
        <v>25</v>
      </c>
      <c r="I553" s="32">
        <v>0.4</v>
      </c>
      <c r="J553" s="32"/>
      <c r="K553" s="32"/>
      <c r="L553" s="32"/>
      <c r="M553" s="32"/>
      <c r="N553" s="32">
        <f>SUM(G553*400+I553)</f>
        <v>400.4</v>
      </c>
      <c r="O553" s="32"/>
      <c r="P553" s="32"/>
      <c r="Q553" s="32"/>
      <c r="R553" s="32"/>
      <c r="S553" s="32"/>
      <c r="T553" s="32"/>
      <c r="U553" s="32"/>
      <c r="V553" s="32"/>
      <c r="W553" s="32"/>
      <c r="X553" s="42" t="s">
        <v>760</v>
      </c>
    </row>
    <row r="554" spans="1:24" s="44" customFormat="1" ht="21.75" x14ac:dyDescent="0.5">
      <c r="A554" s="253">
        <v>1244</v>
      </c>
      <c r="B554" s="33" t="s">
        <v>13</v>
      </c>
      <c r="C554" s="46">
        <v>9852</v>
      </c>
      <c r="D554" s="46">
        <v>1320</v>
      </c>
      <c r="E554" s="46">
        <v>8303</v>
      </c>
      <c r="F554" s="34">
        <v>4</v>
      </c>
      <c r="G554" s="32">
        <v>1</v>
      </c>
      <c r="H554" s="32">
        <v>3</v>
      </c>
      <c r="I554" s="32">
        <v>83</v>
      </c>
      <c r="J554" s="32"/>
      <c r="K554" s="32"/>
      <c r="L554" s="32"/>
      <c r="M554" s="32"/>
      <c r="N554" s="32">
        <f>SUM(G554*400+H554*100+I554)</f>
        <v>783</v>
      </c>
      <c r="O554" s="32"/>
      <c r="P554" s="32"/>
      <c r="Q554" s="32"/>
      <c r="R554" s="32"/>
      <c r="S554" s="32"/>
      <c r="T554" s="32"/>
      <c r="U554" s="32"/>
      <c r="V554" s="32"/>
      <c r="W554" s="32"/>
      <c r="X554" s="42" t="s">
        <v>760</v>
      </c>
    </row>
    <row r="555" spans="1:24" s="44" customFormat="1" ht="21.75" x14ac:dyDescent="0.5">
      <c r="A555" s="253">
        <v>1245</v>
      </c>
      <c r="B555" s="33" t="s">
        <v>13</v>
      </c>
      <c r="C555" s="46">
        <v>56552</v>
      </c>
      <c r="D555" s="46">
        <v>897</v>
      </c>
      <c r="E555" s="46">
        <v>3838</v>
      </c>
      <c r="F555" s="34">
        <v>4</v>
      </c>
      <c r="G555" s="32">
        <v>1</v>
      </c>
      <c r="H555" s="32">
        <v>3</v>
      </c>
      <c r="I555" s="32">
        <v>83</v>
      </c>
      <c r="J555" s="32">
        <f>SUM(G555*400+H555*100+I555)</f>
        <v>783</v>
      </c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42" t="s">
        <v>541</v>
      </c>
    </row>
    <row r="556" spans="1:24" s="44" customFormat="1" ht="21.75" x14ac:dyDescent="0.5">
      <c r="A556" s="253">
        <v>1246</v>
      </c>
      <c r="B556" s="33" t="s">
        <v>13</v>
      </c>
      <c r="C556" s="46">
        <v>32123</v>
      </c>
      <c r="D556" s="46">
        <v>367</v>
      </c>
      <c r="E556" s="46">
        <v>379</v>
      </c>
      <c r="F556" s="34">
        <v>4</v>
      </c>
      <c r="G556" s="32" t="s">
        <v>25</v>
      </c>
      <c r="H556" s="32">
        <v>1</v>
      </c>
      <c r="I556" s="32">
        <v>38.9</v>
      </c>
      <c r="J556" s="32"/>
      <c r="K556" s="32">
        <f>SUM(H556*100+I556)</f>
        <v>138.9</v>
      </c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42" t="s">
        <v>235</v>
      </c>
    </row>
    <row r="557" spans="1:24" s="44" customFormat="1" ht="21.75" x14ac:dyDescent="0.5">
      <c r="A557" s="253">
        <v>1247</v>
      </c>
      <c r="B557" s="33" t="s">
        <v>13</v>
      </c>
      <c r="C557" s="46">
        <v>55339</v>
      </c>
      <c r="D557" s="46">
        <v>1178</v>
      </c>
      <c r="E557" s="46">
        <v>3397</v>
      </c>
      <c r="F557" s="34">
        <v>4</v>
      </c>
      <c r="G557" s="32" t="s">
        <v>25</v>
      </c>
      <c r="H557" s="32" t="s">
        <v>25</v>
      </c>
      <c r="I557" s="32">
        <v>63.6</v>
      </c>
      <c r="J557" s="32"/>
      <c r="K557" s="32">
        <f>SUM(I557)</f>
        <v>63.6</v>
      </c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42" t="s">
        <v>32</v>
      </c>
    </row>
    <row r="558" spans="1:24" s="44" customFormat="1" ht="21.75" x14ac:dyDescent="0.5">
      <c r="A558" s="253">
        <v>1248</v>
      </c>
      <c r="B558" s="33" t="s">
        <v>13</v>
      </c>
      <c r="C558" s="46">
        <v>32124</v>
      </c>
      <c r="D558" s="46">
        <v>368</v>
      </c>
      <c r="E558" s="46">
        <v>380</v>
      </c>
      <c r="F558" s="34">
        <v>4</v>
      </c>
      <c r="G558" s="32" t="s">
        <v>25</v>
      </c>
      <c r="H558" s="32">
        <v>1</v>
      </c>
      <c r="I558" s="32">
        <v>86</v>
      </c>
      <c r="J558" s="32"/>
      <c r="K558" s="32">
        <f>SUM(H558*100+I558)</f>
        <v>186</v>
      </c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42" t="s">
        <v>32</v>
      </c>
    </row>
    <row r="559" spans="1:24" s="44" customFormat="1" ht="21.75" x14ac:dyDescent="0.5">
      <c r="A559" s="253">
        <v>1249</v>
      </c>
      <c r="B559" s="33" t="s">
        <v>13</v>
      </c>
      <c r="C559" s="46">
        <v>32125</v>
      </c>
      <c r="D559" s="46">
        <v>369</v>
      </c>
      <c r="E559" s="46">
        <v>381</v>
      </c>
      <c r="F559" s="34">
        <v>4</v>
      </c>
      <c r="G559" s="32" t="s">
        <v>25</v>
      </c>
      <c r="H559" s="32">
        <v>2</v>
      </c>
      <c r="I559" s="32">
        <v>26</v>
      </c>
      <c r="J559" s="32"/>
      <c r="K559" s="32">
        <f>SUM(H559*100+I559)</f>
        <v>226</v>
      </c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228" t="s">
        <v>32</v>
      </c>
    </row>
    <row r="560" spans="1:24" s="44" customFormat="1" ht="21.75" x14ac:dyDescent="0.5">
      <c r="A560" s="253">
        <v>1250</v>
      </c>
      <c r="B560" s="33" t="s">
        <v>13</v>
      </c>
      <c r="C560" s="46">
        <v>42159</v>
      </c>
      <c r="D560" s="46">
        <v>370</v>
      </c>
      <c r="E560" s="46">
        <v>382</v>
      </c>
      <c r="F560" s="34">
        <v>4</v>
      </c>
      <c r="G560" s="32" t="s">
        <v>25</v>
      </c>
      <c r="H560" s="32">
        <v>2</v>
      </c>
      <c r="I560" s="32">
        <v>46</v>
      </c>
      <c r="J560" s="32"/>
      <c r="K560" s="32"/>
      <c r="L560" s="32"/>
      <c r="M560" s="32"/>
      <c r="N560" s="32">
        <f>SUM(H560*100+I560)</f>
        <v>246</v>
      </c>
      <c r="O560" s="32"/>
      <c r="P560" s="32"/>
      <c r="Q560" s="32"/>
      <c r="R560" s="32"/>
      <c r="S560" s="32"/>
      <c r="T560" s="32"/>
      <c r="U560" s="32"/>
      <c r="V560" s="32"/>
      <c r="W560" s="32"/>
      <c r="X560" s="228" t="s">
        <v>761</v>
      </c>
    </row>
    <row r="561" spans="1:24" s="44" customFormat="1" ht="21.75" x14ac:dyDescent="0.5">
      <c r="A561" s="253">
        <v>1251</v>
      </c>
      <c r="B561" s="33" t="s">
        <v>13</v>
      </c>
      <c r="C561" s="46">
        <v>42304</v>
      </c>
      <c r="D561" s="46">
        <v>373</v>
      </c>
      <c r="E561" s="46">
        <v>385</v>
      </c>
      <c r="F561" s="34">
        <v>4</v>
      </c>
      <c r="G561" s="32" t="s">
        <v>25</v>
      </c>
      <c r="H561" s="32">
        <v>1</v>
      </c>
      <c r="I561" s="32">
        <v>49.8</v>
      </c>
      <c r="J561" s="32"/>
      <c r="K561" s="32">
        <f>SUM(H561*100+I561)</f>
        <v>149.80000000000001</v>
      </c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228" t="s">
        <v>32</v>
      </c>
    </row>
    <row r="562" spans="1:24" s="44" customFormat="1" ht="21.75" x14ac:dyDescent="0.5">
      <c r="A562" s="253">
        <v>1252</v>
      </c>
      <c r="B562" s="33" t="s">
        <v>13</v>
      </c>
      <c r="C562" s="46">
        <v>1772</v>
      </c>
      <c r="D562" s="46">
        <v>1</v>
      </c>
      <c r="E562" s="46">
        <v>4748</v>
      </c>
      <c r="F562" s="34"/>
      <c r="G562" s="32" t="s">
        <v>25</v>
      </c>
      <c r="H562" s="32">
        <v>1</v>
      </c>
      <c r="I562" s="32">
        <v>49.9</v>
      </c>
      <c r="J562" s="32"/>
      <c r="K562" s="32">
        <f>SUM(H562*100+I562)</f>
        <v>149.9</v>
      </c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228" t="s">
        <v>235</v>
      </c>
    </row>
    <row r="563" spans="1:24" s="44" customFormat="1" ht="21.75" x14ac:dyDescent="0.5">
      <c r="A563" s="253">
        <v>1253</v>
      </c>
      <c r="B563" s="33" t="s">
        <v>13</v>
      </c>
      <c r="C563" s="46">
        <v>42303</v>
      </c>
      <c r="D563" s="46">
        <v>372</v>
      </c>
      <c r="E563" s="46">
        <v>384</v>
      </c>
      <c r="F563" s="34">
        <v>4</v>
      </c>
      <c r="G563" s="32" t="s">
        <v>25</v>
      </c>
      <c r="H563" s="32">
        <v>2</v>
      </c>
      <c r="I563" s="32">
        <v>19.399999999999999</v>
      </c>
      <c r="J563" s="32"/>
      <c r="K563" s="32">
        <f>SUM(H563*100+I563)</f>
        <v>219.4</v>
      </c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228" t="s">
        <v>32</v>
      </c>
    </row>
    <row r="564" spans="1:24" s="44" customFormat="1" x14ac:dyDescent="0.65">
      <c r="A564" s="315" t="s">
        <v>1987</v>
      </c>
      <c r="B564" s="315"/>
      <c r="C564" s="315"/>
      <c r="D564" s="315"/>
      <c r="E564" s="315"/>
      <c r="F564" s="315"/>
      <c r="G564" s="315"/>
      <c r="H564" s="315"/>
      <c r="I564" s="315"/>
      <c r="J564" s="315"/>
      <c r="K564" s="315"/>
      <c r="L564" s="315"/>
      <c r="M564" s="315"/>
      <c r="N564" s="315"/>
      <c r="O564" s="315"/>
      <c r="P564" s="315"/>
      <c r="Q564" s="315"/>
      <c r="R564" s="315"/>
      <c r="S564" s="315"/>
      <c r="T564" s="315"/>
      <c r="U564" s="315"/>
      <c r="V564" s="315"/>
      <c r="W564" s="315"/>
      <c r="X564" s="315"/>
    </row>
    <row r="565" spans="1:24" s="44" customFormat="1" x14ac:dyDescent="0.5">
      <c r="A565" s="313" t="s">
        <v>1102</v>
      </c>
      <c r="B565" s="313"/>
      <c r="C565" s="313"/>
      <c r="D565" s="313"/>
      <c r="E565" s="313"/>
      <c r="F565" s="313"/>
      <c r="G565" s="313"/>
      <c r="H565" s="313"/>
      <c r="I565" s="313"/>
      <c r="J565" s="313"/>
      <c r="K565" s="313"/>
      <c r="L565" s="313"/>
      <c r="M565" s="313"/>
      <c r="N565" s="313"/>
      <c r="O565" s="313"/>
      <c r="P565" s="313"/>
      <c r="Q565" s="313"/>
      <c r="R565" s="313"/>
      <c r="S565" s="313"/>
      <c r="T565" s="313"/>
      <c r="U565" s="313"/>
      <c r="V565" s="313"/>
      <c r="W565" s="313"/>
      <c r="X565" s="313"/>
    </row>
    <row r="566" spans="1:24" s="44" customFormat="1" x14ac:dyDescent="0.5">
      <c r="A566" s="276" t="s">
        <v>1069</v>
      </c>
      <c r="B566" s="276"/>
      <c r="C566" s="276"/>
      <c r="D566" s="276"/>
      <c r="E566" s="276"/>
      <c r="F566" s="276"/>
      <c r="G566" s="276"/>
      <c r="H566" s="276"/>
      <c r="I566" s="276"/>
      <c r="J566" s="276"/>
      <c r="K566" s="276"/>
      <c r="L566" s="276"/>
      <c r="M566" s="276"/>
      <c r="N566" s="276"/>
      <c r="O566" s="276"/>
      <c r="P566" s="276"/>
      <c r="Q566" s="276"/>
      <c r="R566" s="276"/>
      <c r="S566" s="276"/>
      <c r="T566" s="276"/>
      <c r="U566" s="276"/>
      <c r="V566" s="276"/>
      <c r="W566" s="276"/>
      <c r="X566" s="276"/>
    </row>
    <row r="567" spans="1:24" s="44" customFormat="1" x14ac:dyDescent="0.65">
      <c r="A567" s="314" t="s">
        <v>1070</v>
      </c>
      <c r="B567" s="314"/>
      <c r="C567" s="314"/>
      <c r="D567" s="314"/>
      <c r="E567" s="314"/>
      <c r="F567" s="314"/>
      <c r="G567" s="314"/>
      <c r="H567" s="314"/>
      <c r="I567" s="314"/>
      <c r="J567" s="314"/>
      <c r="K567" s="314"/>
      <c r="L567" s="314"/>
      <c r="M567" s="314"/>
      <c r="N567" s="314"/>
      <c r="O567" s="314"/>
      <c r="P567" s="314"/>
      <c r="Q567" s="314"/>
      <c r="R567" s="314"/>
      <c r="S567" s="314"/>
      <c r="T567" s="314"/>
      <c r="U567" s="314"/>
      <c r="V567" s="314"/>
      <c r="W567" s="314"/>
      <c r="X567" s="314"/>
    </row>
    <row r="568" spans="1:24" s="44" customFormat="1" ht="21.75" x14ac:dyDescent="0.5">
      <c r="A568" s="271" t="s">
        <v>1089</v>
      </c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3"/>
      <c r="O568" s="271" t="s">
        <v>1101</v>
      </c>
      <c r="P568" s="272"/>
      <c r="Q568" s="272"/>
      <c r="R568" s="272"/>
      <c r="S568" s="272"/>
      <c r="T568" s="272"/>
      <c r="U568" s="272"/>
      <c r="V568" s="272"/>
      <c r="W568" s="272"/>
      <c r="X568" s="273"/>
    </row>
    <row r="569" spans="1:24" s="44" customFormat="1" ht="21.75" x14ac:dyDescent="0.5">
      <c r="A569" s="306" t="s">
        <v>1071</v>
      </c>
      <c r="B569" s="156"/>
      <c r="C569" s="144"/>
      <c r="D569" s="277" t="s">
        <v>0</v>
      </c>
      <c r="E569" s="289" t="s">
        <v>1</v>
      </c>
      <c r="F569" s="143"/>
      <c r="G569" s="291" t="s">
        <v>18</v>
      </c>
      <c r="H569" s="292"/>
      <c r="I569" s="293"/>
      <c r="J569" s="265" t="s">
        <v>1088</v>
      </c>
      <c r="K569" s="266"/>
      <c r="L569" s="266"/>
      <c r="M569" s="266"/>
      <c r="N569" s="267"/>
      <c r="O569" s="268" t="s">
        <v>1071</v>
      </c>
      <c r="P569" s="156"/>
      <c r="Q569" s="156"/>
      <c r="R569" s="156"/>
      <c r="S569" s="308" t="s">
        <v>1088</v>
      </c>
      <c r="T569" s="309"/>
      <c r="U569" s="309"/>
      <c r="V569" s="309"/>
      <c r="W569" s="310"/>
      <c r="X569" s="261" t="s">
        <v>1100</v>
      </c>
    </row>
    <row r="570" spans="1:24" s="44" customFormat="1" ht="21.75" x14ac:dyDescent="0.5">
      <c r="A570" s="307"/>
      <c r="B570" s="157" t="s">
        <v>1072</v>
      </c>
      <c r="C570" s="145" t="s">
        <v>1073</v>
      </c>
      <c r="D570" s="278"/>
      <c r="E570" s="290"/>
      <c r="F570" s="154" t="s">
        <v>1075</v>
      </c>
      <c r="G570" s="277" t="s">
        <v>19</v>
      </c>
      <c r="H570" s="277" t="s">
        <v>20</v>
      </c>
      <c r="I570" s="277" t="s">
        <v>21</v>
      </c>
      <c r="J570" s="146"/>
      <c r="K570" s="261" t="s">
        <v>1079</v>
      </c>
      <c r="L570" s="261" t="s">
        <v>1080</v>
      </c>
      <c r="M570" s="147"/>
      <c r="N570" s="149" t="s">
        <v>1086</v>
      </c>
      <c r="O570" s="269"/>
      <c r="P570" s="157"/>
      <c r="Q570" s="157" t="s">
        <v>1072</v>
      </c>
      <c r="R570" s="157" t="s">
        <v>1094</v>
      </c>
      <c r="S570" s="149"/>
      <c r="T570" s="281" t="s">
        <v>1079</v>
      </c>
      <c r="U570" s="261" t="s">
        <v>1080</v>
      </c>
      <c r="V570" s="147"/>
      <c r="W570" s="149" t="s">
        <v>1097</v>
      </c>
      <c r="X570" s="262"/>
    </row>
    <row r="571" spans="1:24" s="44" customFormat="1" ht="21.75" x14ac:dyDescent="0.5">
      <c r="A571" s="307"/>
      <c r="B571" s="157" t="s">
        <v>22</v>
      </c>
      <c r="C571" s="145" t="s">
        <v>1074</v>
      </c>
      <c r="D571" s="278"/>
      <c r="E571" s="290"/>
      <c r="F571" s="106" t="s">
        <v>1076</v>
      </c>
      <c r="G571" s="278"/>
      <c r="H571" s="278"/>
      <c r="I571" s="278"/>
      <c r="J571" s="148" t="s">
        <v>1078</v>
      </c>
      <c r="K571" s="262"/>
      <c r="L571" s="262"/>
      <c r="M571" s="147" t="s">
        <v>1081</v>
      </c>
      <c r="N571" s="150" t="s">
        <v>1085</v>
      </c>
      <c r="O571" s="269"/>
      <c r="P571" s="157" t="s">
        <v>1090</v>
      </c>
      <c r="Q571" s="157" t="s">
        <v>1091</v>
      </c>
      <c r="R571" s="157" t="s">
        <v>1095</v>
      </c>
      <c r="S571" s="150" t="s">
        <v>1078</v>
      </c>
      <c r="T571" s="284"/>
      <c r="U571" s="262"/>
      <c r="V571" s="147" t="s">
        <v>1081</v>
      </c>
      <c r="W571" s="150" t="s">
        <v>1098</v>
      </c>
      <c r="X571" s="262"/>
    </row>
    <row r="572" spans="1:24" s="44" customFormat="1" ht="21.75" x14ac:dyDescent="0.5">
      <c r="A572" s="307"/>
      <c r="B572" s="157"/>
      <c r="C572" s="145" t="s">
        <v>861</v>
      </c>
      <c r="D572" s="278"/>
      <c r="E572" s="290"/>
      <c r="F572" s="154" t="s">
        <v>1077</v>
      </c>
      <c r="G572" s="278"/>
      <c r="H572" s="278"/>
      <c r="I572" s="278"/>
      <c r="J572" s="148" t="s">
        <v>1082</v>
      </c>
      <c r="K572" s="262"/>
      <c r="L572" s="262"/>
      <c r="M572" s="147" t="s">
        <v>1084</v>
      </c>
      <c r="N572" s="150" t="s">
        <v>1087</v>
      </c>
      <c r="O572" s="269"/>
      <c r="P572" s="157"/>
      <c r="Q572" s="157" t="s">
        <v>1092</v>
      </c>
      <c r="R572" s="157" t="s">
        <v>1096</v>
      </c>
      <c r="S572" s="150" t="s">
        <v>1082</v>
      </c>
      <c r="T572" s="284"/>
      <c r="U572" s="262"/>
      <c r="V572" s="147" t="s">
        <v>1084</v>
      </c>
      <c r="W572" s="150" t="s">
        <v>1091</v>
      </c>
      <c r="X572" s="262"/>
    </row>
    <row r="573" spans="1:24" s="44" customFormat="1" ht="21.75" x14ac:dyDescent="0.5">
      <c r="A573" s="28"/>
      <c r="B573" s="158"/>
      <c r="C573" s="22"/>
      <c r="D573" s="153"/>
      <c r="E573" s="22"/>
      <c r="F573" s="155"/>
      <c r="G573" s="295"/>
      <c r="H573" s="295"/>
      <c r="I573" s="295"/>
      <c r="J573" s="152" t="s">
        <v>1083</v>
      </c>
      <c r="K573" s="263"/>
      <c r="L573" s="263"/>
      <c r="M573" s="30" t="s">
        <v>1085</v>
      </c>
      <c r="N573" s="151" t="s">
        <v>1072</v>
      </c>
      <c r="O573" s="270"/>
      <c r="P573" s="158"/>
      <c r="Q573" s="158" t="s">
        <v>1093</v>
      </c>
      <c r="R573" s="158"/>
      <c r="S573" s="151" t="s">
        <v>1083</v>
      </c>
      <c r="T573" s="296"/>
      <c r="U573" s="263"/>
      <c r="V573" s="30" t="s">
        <v>1085</v>
      </c>
      <c r="W573" s="151" t="s">
        <v>1099</v>
      </c>
      <c r="X573" s="263"/>
    </row>
    <row r="574" spans="1:24" s="44" customFormat="1" ht="21.75" x14ac:dyDescent="0.5">
      <c r="A574" s="253">
        <v>1254</v>
      </c>
      <c r="B574" s="33" t="s">
        <v>13</v>
      </c>
      <c r="C574" s="46">
        <v>42178</v>
      </c>
      <c r="D574" s="46">
        <v>371</v>
      </c>
      <c r="E574" s="46">
        <v>383</v>
      </c>
      <c r="F574" s="34">
        <v>4</v>
      </c>
      <c r="G574" s="32" t="s">
        <v>25</v>
      </c>
      <c r="H574" s="32">
        <v>2</v>
      </c>
      <c r="I574" s="32">
        <v>67.3</v>
      </c>
      <c r="J574" s="32"/>
      <c r="K574" s="32">
        <f>SUM(H574*100+I574)</f>
        <v>267.3</v>
      </c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42" t="s">
        <v>32</v>
      </c>
    </row>
    <row r="575" spans="1:24" s="44" customFormat="1" ht="21.75" x14ac:dyDescent="0.5">
      <c r="A575" s="253">
        <v>1255</v>
      </c>
      <c r="B575" s="33" t="s">
        <v>13</v>
      </c>
      <c r="C575" s="46">
        <v>42106</v>
      </c>
      <c r="D575" s="46">
        <v>580</v>
      </c>
      <c r="E575" s="46">
        <v>747</v>
      </c>
      <c r="F575" s="34">
        <v>4</v>
      </c>
      <c r="G575" s="32" t="s">
        <v>25</v>
      </c>
      <c r="H575" s="32">
        <v>2</v>
      </c>
      <c r="I575" s="32">
        <v>20</v>
      </c>
      <c r="J575" s="32"/>
      <c r="K575" s="32"/>
      <c r="L575" s="32">
        <f>SUM(H575*100+I575)</f>
        <v>220</v>
      </c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42" t="s">
        <v>398</v>
      </c>
    </row>
    <row r="576" spans="1:24" s="44" customFormat="1" ht="21.75" x14ac:dyDescent="0.5">
      <c r="A576" s="253">
        <v>1256</v>
      </c>
      <c r="B576" s="33" t="s">
        <v>13</v>
      </c>
      <c r="C576" s="46">
        <v>51127</v>
      </c>
      <c r="D576" s="46">
        <v>905</v>
      </c>
      <c r="E576" s="46">
        <v>3391</v>
      </c>
      <c r="F576" s="34"/>
      <c r="G576" s="32" t="s">
        <v>25</v>
      </c>
      <c r="H576" s="32" t="s">
        <v>25</v>
      </c>
      <c r="I576" s="32">
        <v>56.9</v>
      </c>
      <c r="J576" s="32">
        <f>SUM(I576)</f>
        <v>56.9</v>
      </c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42" t="s">
        <v>533</v>
      </c>
    </row>
    <row r="577" spans="1:24" s="44" customFormat="1" ht="21.75" x14ac:dyDescent="0.5">
      <c r="A577" s="253">
        <v>1257</v>
      </c>
      <c r="B577" s="33" t="s">
        <v>13</v>
      </c>
      <c r="C577" s="46">
        <v>11041</v>
      </c>
      <c r="D577" s="46">
        <v>106</v>
      </c>
      <c r="E577" s="46">
        <v>8803</v>
      </c>
      <c r="F577" s="34">
        <v>4</v>
      </c>
      <c r="G577" s="32" t="s">
        <v>25</v>
      </c>
      <c r="H577" s="32">
        <v>1</v>
      </c>
      <c r="I577" s="32">
        <v>75.5</v>
      </c>
      <c r="J577" s="32"/>
      <c r="K577" s="32"/>
      <c r="L577" s="32">
        <f>SUM(H577*100+I577)</f>
        <v>175.5</v>
      </c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42" t="s">
        <v>398</v>
      </c>
    </row>
    <row r="578" spans="1:24" s="44" customFormat="1" ht="21.75" x14ac:dyDescent="0.5">
      <c r="A578" s="253">
        <v>1258</v>
      </c>
      <c r="B578" s="33" t="s">
        <v>13</v>
      </c>
      <c r="C578" s="46">
        <v>66596</v>
      </c>
      <c r="D578" s="46">
        <v>1205</v>
      </c>
      <c r="E578" s="46">
        <v>3387</v>
      </c>
      <c r="F578" s="34">
        <v>4</v>
      </c>
      <c r="G578" s="32" t="s">
        <v>25</v>
      </c>
      <c r="H578" s="32">
        <v>2</v>
      </c>
      <c r="I578" s="32">
        <v>44.3</v>
      </c>
      <c r="J578" s="32"/>
      <c r="K578" s="32"/>
      <c r="L578" s="32"/>
      <c r="M578" s="32"/>
      <c r="N578" s="32">
        <f>SUM(H578*100+I578)</f>
        <v>244.3</v>
      </c>
      <c r="O578" s="32"/>
      <c r="P578" s="32"/>
      <c r="Q578" s="32"/>
      <c r="R578" s="32"/>
      <c r="S578" s="32"/>
      <c r="T578" s="32"/>
      <c r="U578" s="32"/>
      <c r="V578" s="32"/>
      <c r="W578" s="32"/>
      <c r="X578" s="42" t="s">
        <v>762</v>
      </c>
    </row>
    <row r="579" spans="1:24" s="44" customFormat="1" ht="21.75" x14ac:dyDescent="0.5">
      <c r="A579" s="253">
        <v>1259</v>
      </c>
      <c r="B579" s="33" t="s">
        <v>13</v>
      </c>
      <c r="C579" s="46">
        <v>66595</v>
      </c>
      <c r="D579" s="46">
        <v>1204</v>
      </c>
      <c r="E579" s="46">
        <v>3386</v>
      </c>
      <c r="F579" s="34">
        <v>4</v>
      </c>
      <c r="G579" s="32" t="s">
        <v>25</v>
      </c>
      <c r="H579" s="32">
        <v>2</v>
      </c>
      <c r="I579" s="32">
        <v>43.9</v>
      </c>
      <c r="J579" s="32"/>
      <c r="K579" s="32"/>
      <c r="L579" s="32"/>
      <c r="M579" s="32"/>
      <c r="N579" s="32">
        <f>SUM(H579*100+I579)</f>
        <v>243.9</v>
      </c>
      <c r="O579" s="32"/>
      <c r="P579" s="32"/>
      <c r="Q579" s="32"/>
      <c r="R579" s="32"/>
      <c r="S579" s="32"/>
      <c r="T579" s="32"/>
      <c r="U579" s="32"/>
      <c r="V579" s="32"/>
      <c r="W579" s="32"/>
      <c r="X579" s="42" t="s">
        <v>763</v>
      </c>
    </row>
    <row r="580" spans="1:24" s="44" customFormat="1" ht="21.75" x14ac:dyDescent="0.5">
      <c r="A580" s="253">
        <v>1260</v>
      </c>
      <c r="B580" s="33" t="s">
        <v>13</v>
      </c>
      <c r="C580" s="46">
        <v>66594</v>
      </c>
      <c r="D580" s="46">
        <v>1203</v>
      </c>
      <c r="E580" s="46">
        <v>3385</v>
      </c>
      <c r="F580" s="34">
        <v>4</v>
      </c>
      <c r="G580" s="32" t="s">
        <v>25</v>
      </c>
      <c r="H580" s="32">
        <v>2</v>
      </c>
      <c r="I580" s="32">
        <v>75.900000000000006</v>
      </c>
      <c r="J580" s="32"/>
      <c r="K580" s="32"/>
      <c r="L580" s="32"/>
      <c r="M580" s="32"/>
      <c r="N580" s="32">
        <f>SUM(H580*100+I580)</f>
        <v>275.89999999999998</v>
      </c>
      <c r="O580" s="32"/>
      <c r="P580" s="32"/>
      <c r="Q580" s="32"/>
      <c r="R580" s="32"/>
      <c r="S580" s="32"/>
      <c r="T580" s="32"/>
      <c r="U580" s="32"/>
      <c r="V580" s="32"/>
      <c r="W580" s="32"/>
      <c r="X580" s="42" t="s">
        <v>203</v>
      </c>
    </row>
    <row r="581" spans="1:24" s="44" customFormat="1" ht="21.75" x14ac:dyDescent="0.5">
      <c r="A581" s="253">
        <v>1261</v>
      </c>
      <c r="B581" s="33" t="s">
        <v>13</v>
      </c>
      <c r="C581" s="46">
        <v>2219</v>
      </c>
      <c r="D581" s="46">
        <v>1289</v>
      </c>
      <c r="E581" s="46">
        <v>4820</v>
      </c>
      <c r="F581" s="34">
        <v>4</v>
      </c>
      <c r="G581" s="32">
        <v>7</v>
      </c>
      <c r="H581" s="32">
        <v>3</v>
      </c>
      <c r="I581" s="32">
        <v>61</v>
      </c>
      <c r="J581" s="32"/>
      <c r="K581" s="32"/>
      <c r="L581" s="32"/>
      <c r="M581" s="32"/>
      <c r="N581" s="32">
        <f>SUM(G581*400+H581*100+I581)</f>
        <v>3161</v>
      </c>
      <c r="O581" s="32"/>
      <c r="P581" s="32"/>
      <c r="Q581" s="32"/>
      <c r="R581" s="32"/>
      <c r="S581" s="32"/>
      <c r="T581" s="32"/>
      <c r="U581" s="32"/>
      <c r="V581" s="32"/>
      <c r="W581" s="32"/>
      <c r="X581" s="42" t="s">
        <v>333</v>
      </c>
    </row>
    <row r="582" spans="1:24" s="44" customFormat="1" ht="21.75" x14ac:dyDescent="0.5">
      <c r="A582" s="253">
        <v>1262</v>
      </c>
      <c r="B582" s="33" t="s">
        <v>13</v>
      </c>
      <c r="C582" s="46">
        <v>6006</v>
      </c>
      <c r="D582" s="46">
        <v>38</v>
      </c>
      <c r="E582" s="46">
        <v>6035</v>
      </c>
      <c r="F582" s="34">
        <v>4</v>
      </c>
      <c r="G582" s="32">
        <v>1</v>
      </c>
      <c r="H582" s="32">
        <v>1</v>
      </c>
      <c r="I582" s="32">
        <v>70</v>
      </c>
      <c r="J582" s="32"/>
      <c r="K582" s="32"/>
      <c r="L582" s="32"/>
      <c r="M582" s="32"/>
      <c r="N582" s="32">
        <f>SUM(G582*400+H582*100+I582)</f>
        <v>570</v>
      </c>
      <c r="O582" s="32"/>
      <c r="P582" s="32"/>
      <c r="Q582" s="32"/>
      <c r="R582" s="32"/>
      <c r="S582" s="32"/>
      <c r="T582" s="32"/>
      <c r="U582" s="32"/>
      <c r="V582" s="32"/>
      <c r="W582" s="32"/>
      <c r="X582" s="42" t="s">
        <v>333</v>
      </c>
    </row>
    <row r="583" spans="1:24" s="44" customFormat="1" ht="21.75" x14ac:dyDescent="0.5">
      <c r="A583" s="253">
        <v>1263</v>
      </c>
      <c r="B583" s="33" t="s">
        <v>13</v>
      </c>
      <c r="C583" s="46">
        <v>2220</v>
      </c>
      <c r="D583" s="46">
        <v>1290</v>
      </c>
      <c r="E583" s="46">
        <v>4821</v>
      </c>
      <c r="F583" s="34">
        <v>4</v>
      </c>
      <c r="G583" s="32">
        <v>2</v>
      </c>
      <c r="H583" s="32">
        <v>1</v>
      </c>
      <c r="I583" s="32">
        <v>45.4</v>
      </c>
      <c r="J583" s="32">
        <f>SUM(G583*400+H583*100+I583)</f>
        <v>945.4</v>
      </c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42" t="s">
        <v>764</v>
      </c>
    </row>
    <row r="584" spans="1:24" s="44" customFormat="1" ht="21.75" x14ac:dyDescent="0.5">
      <c r="A584" s="253">
        <v>1264</v>
      </c>
      <c r="B584" s="33" t="s">
        <v>13</v>
      </c>
      <c r="C584" s="46">
        <v>51126</v>
      </c>
      <c r="D584" s="46">
        <v>904</v>
      </c>
      <c r="E584" s="46">
        <v>3335</v>
      </c>
      <c r="F584" s="34">
        <v>4</v>
      </c>
      <c r="G584" s="32">
        <v>2</v>
      </c>
      <c r="H584" s="32">
        <v>1</v>
      </c>
      <c r="I584" s="32">
        <v>45.5</v>
      </c>
      <c r="J584" s="32">
        <f>SUM(G584*400+H584*100+I584)</f>
        <v>945.5</v>
      </c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42" t="s">
        <v>765</v>
      </c>
    </row>
    <row r="585" spans="1:24" s="44" customFormat="1" ht="21.75" x14ac:dyDescent="0.5">
      <c r="A585" s="253">
        <v>1265</v>
      </c>
      <c r="B585" s="33" t="s">
        <v>13</v>
      </c>
      <c r="C585" s="46">
        <v>5931</v>
      </c>
      <c r="D585" s="46">
        <v>28</v>
      </c>
      <c r="E585" s="46">
        <v>5985</v>
      </c>
      <c r="F585" s="34">
        <v>9</v>
      </c>
      <c r="G585" s="32">
        <v>2</v>
      </c>
      <c r="H585" s="32" t="s">
        <v>25</v>
      </c>
      <c r="I585" s="32" t="s">
        <v>25</v>
      </c>
      <c r="J585" s="32"/>
      <c r="K585" s="32"/>
      <c r="L585" s="32"/>
      <c r="M585" s="32">
        <f>SUM(G585*400)</f>
        <v>800</v>
      </c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42" t="s">
        <v>538</v>
      </c>
    </row>
    <row r="586" spans="1:24" s="44" customFormat="1" ht="21.75" x14ac:dyDescent="0.5">
      <c r="A586" s="253">
        <v>1266</v>
      </c>
      <c r="B586" s="33" t="s">
        <v>13</v>
      </c>
      <c r="C586" s="46">
        <v>5932</v>
      </c>
      <c r="D586" s="46">
        <v>29</v>
      </c>
      <c r="E586" s="46">
        <v>5986</v>
      </c>
      <c r="F586" s="34">
        <v>9</v>
      </c>
      <c r="G586" s="32">
        <v>2</v>
      </c>
      <c r="H586" s="32" t="s">
        <v>25</v>
      </c>
      <c r="I586" s="32" t="s">
        <v>25</v>
      </c>
      <c r="J586" s="32">
        <f>SUM(G586*400)</f>
        <v>800</v>
      </c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42" t="s">
        <v>541</v>
      </c>
    </row>
    <row r="587" spans="1:24" s="44" customFormat="1" ht="21.75" x14ac:dyDescent="0.5">
      <c r="A587" s="253">
        <v>1267</v>
      </c>
      <c r="B587" s="33" t="s">
        <v>13</v>
      </c>
      <c r="C587" s="46">
        <v>51125</v>
      </c>
      <c r="D587" s="46">
        <v>903</v>
      </c>
      <c r="E587" s="46">
        <v>934</v>
      </c>
      <c r="F587" s="34">
        <v>4</v>
      </c>
      <c r="G587" s="32">
        <v>2</v>
      </c>
      <c r="H587" s="32" t="s">
        <v>25</v>
      </c>
      <c r="I587" s="32">
        <v>94</v>
      </c>
      <c r="J587" s="32"/>
      <c r="K587" s="32"/>
      <c r="L587" s="32"/>
      <c r="M587" s="32"/>
      <c r="N587" s="32">
        <f>SUM(G587*400+I587)</f>
        <v>894</v>
      </c>
      <c r="O587" s="32"/>
      <c r="P587" s="32"/>
      <c r="Q587" s="32"/>
      <c r="R587" s="32"/>
      <c r="S587" s="32"/>
      <c r="T587" s="32"/>
      <c r="U587" s="32"/>
      <c r="V587" s="32"/>
      <c r="W587" s="32"/>
      <c r="X587" s="42" t="s">
        <v>766</v>
      </c>
    </row>
    <row r="588" spans="1:24" s="44" customFormat="1" ht="21.75" x14ac:dyDescent="0.5">
      <c r="A588" s="253">
        <v>1268</v>
      </c>
      <c r="B588" s="33" t="s">
        <v>13</v>
      </c>
      <c r="C588" s="46">
        <v>42105</v>
      </c>
      <c r="D588" s="46">
        <v>577</v>
      </c>
      <c r="E588" s="46">
        <v>744</v>
      </c>
      <c r="F588" s="34">
        <v>4</v>
      </c>
      <c r="G588" s="32" t="s">
        <v>25</v>
      </c>
      <c r="H588" s="32">
        <v>1</v>
      </c>
      <c r="I588" s="32">
        <v>1.5</v>
      </c>
      <c r="J588" s="32"/>
      <c r="K588" s="32">
        <f>SUM(H588*100+I588)</f>
        <v>101.5</v>
      </c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42" t="s">
        <v>32</v>
      </c>
    </row>
    <row r="589" spans="1:24" s="44" customFormat="1" ht="21.75" x14ac:dyDescent="0.5">
      <c r="A589" s="253">
        <v>1269</v>
      </c>
      <c r="B589" s="33" t="s">
        <v>13</v>
      </c>
      <c r="C589" s="46">
        <v>44957</v>
      </c>
      <c r="D589" s="46">
        <v>578</v>
      </c>
      <c r="E589" s="46">
        <v>745</v>
      </c>
      <c r="F589" s="34">
        <v>4</v>
      </c>
      <c r="G589" s="32" t="s">
        <v>25</v>
      </c>
      <c r="H589" s="32">
        <v>1</v>
      </c>
      <c r="I589" s="32">
        <v>65</v>
      </c>
      <c r="J589" s="32"/>
      <c r="K589" s="32"/>
      <c r="L589" s="32"/>
      <c r="M589" s="32"/>
      <c r="N589" s="32">
        <f>SUM(H589*100+I589)</f>
        <v>165</v>
      </c>
      <c r="O589" s="32"/>
      <c r="P589" s="32"/>
      <c r="Q589" s="32"/>
      <c r="R589" s="32"/>
      <c r="S589" s="32"/>
      <c r="T589" s="32"/>
      <c r="U589" s="32"/>
      <c r="V589" s="32"/>
      <c r="W589" s="32"/>
      <c r="X589" s="42" t="s">
        <v>768</v>
      </c>
    </row>
    <row r="590" spans="1:24" s="44" customFormat="1" ht="21.75" x14ac:dyDescent="0.5">
      <c r="A590" s="253">
        <v>1270</v>
      </c>
      <c r="B590" s="33" t="s">
        <v>13</v>
      </c>
      <c r="C590" s="46">
        <v>1942</v>
      </c>
      <c r="D590" s="46">
        <v>2</v>
      </c>
      <c r="E590" s="46">
        <v>4745</v>
      </c>
      <c r="F590" s="34">
        <v>4</v>
      </c>
      <c r="G590" s="32" t="s">
        <v>25</v>
      </c>
      <c r="H590" s="32" t="s">
        <v>25</v>
      </c>
      <c r="I590" s="32">
        <v>68.8</v>
      </c>
      <c r="J590" s="32"/>
      <c r="K590" s="32"/>
      <c r="L590" s="32"/>
      <c r="M590" s="32"/>
      <c r="N590" s="32">
        <f>SUM(I590)</f>
        <v>68.8</v>
      </c>
      <c r="O590" s="32"/>
      <c r="P590" s="32"/>
      <c r="Q590" s="32"/>
      <c r="R590" s="32"/>
      <c r="S590" s="32"/>
      <c r="T590" s="32"/>
      <c r="U590" s="32"/>
      <c r="V590" s="32"/>
      <c r="W590" s="32"/>
      <c r="X590" s="42" t="s">
        <v>769</v>
      </c>
    </row>
    <row r="591" spans="1:24" s="44" customFormat="1" ht="21.75" x14ac:dyDescent="0.5">
      <c r="A591" s="253">
        <v>1271</v>
      </c>
      <c r="B591" s="33" t="s">
        <v>13</v>
      </c>
      <c r="C591" s="46">
        <v>1196</v>
      </c>
      <c r="D591" s="46">
        <v>89</v>
      </c>
      <c r="E591" s="46">
        <v>4513</v>
      </c>
      <c r="F591" s="34"/>
      <c r="G591" s="32" t="s">
        <v>25</v>
      </c>
      <c r="H591" s="32" t="s">
        <v>25</v>
      </c>
      <c r="I591" s="32">
        <v>99</v>
      </c>
      <c r="J591" s="32">
        <f>SUM(I591)</f>
        <v>99</v>
      </c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42" t="s">
        <v>541</v>
      </c>
    </row>
    <row r="592" spans="1:24" s="44" customFormat="1" ht="21.75" x14ac:dyDescent="0.5">
      <c r="A592" s="253">
        <v>1272</v>
      </c>
      <c r="B592" s="33" t="s">
        <v>13</v>
      </c>
      <c r="C592" s="46">
        <v>1190</v>
      </c>
      <c r="D592" s="46">
        <v>83</v>
      </c>
      <c r="E592" s="46">
        <v>4509</v>
      </c>
      <c r="F592" s="34">
        <v>4</v>
      </c>
      <c r="G592" s="32" t="s">
        <v>25</v>
      </c>
      <c r="H592" s="32">
        <v>3</v>
      </c>
      <c r="I592" s="32">
        <v>34</v>
      </c>
      <c r="J592" s="32">
        <f>SUM(H592*100+I592)</f>
        <v>334</v>
      </c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42" t="s">
        <v>161</v>
      </c>
    </row>
    <row r="593" spans="1:24" s="44" customFormat="1" ht="21.75" x14ac:dyDescent="0.5">
      <c r="A593" s="253">
        <v>1273</v>
      </c>
      <c r="B593" s="33" t="s">
        <v>13</v>
      </c>
      <c r="C593" s="46">
        <v>5717</v>
      </c>
      <c r="D593" s="46">
        <v>161</v>
      </c>
      <c r="E593" s="46">
        <v>5898</v>
      </c>
      <c r="F593" s="34">
        <v>4</v>
      </c>
      <c r="G593" s="32" t="s">
        <v>25</v>
      </c>
      <c r="H593" s="32">
        <v>2</v>
      </c>
      <c r="I593" s="32">
        <v>79</v>
      </c>
      <c r="J593" s="32"/>
      <c r="K593" s="32">
        <f>SUM(H593*100+I593)</f>
        <v>279</v>
      </c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42" t="s">
        <v>32</v>
      </c>
    </row>
    <row r="594" spans="1:24" s="44" customFormat="1" ht="21.75" x14ac:dyDescent="0.5">
      <c r="A594" s="253">
        <v>1274</v>
      </c>
      <c r="B594" s="33" t="s">
        <v>13</v>
      </c>
      <c r="C594" s="46">
        <v>1191</v>
      </c>
      <c r="D594" s="46">
        <v>84</v>
      </c>
      <c r="E594" s="46">
        <v>4510</v>
      </c>
      <c r="F594" s="34">
        <v>4</v>
      </c>
      <c r="G594" s="32">
        <v>1</v>
      </c>
      <c r="H594" s="32" t="s">
        <v>25</v>
      </c>
      <c r="I594" s="32">
        <v>45</v>
      </c>
      <c r="J594" s="32">
        <f>SUM(G594*400+I594)</f>
        <v>445</v>
      </c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42" t="s">
        <v>640</v>
      </c>
    </row>
    <row r="595" spans="1:24" s="44" customFormat="1" ht="21.75" x14ac:dyDescent="0.5">
      <c r="A595" s="253">
        <v>1275</v>
      </c>
      <c r="B595" s="33" t="s">
        <v>13</v>
      </c>
      <c r="C595" s="46">
        <v>1193</v>
      </c>
      <c r="D595" s="46">
        <v>86</v>
      </c>
      <c r="E595" s="46">
        <v>4531</v>
      </c>
      <c r="F595" s="34">
        <v>4</v>
      </c>
      <c r="G595" s="32" t="s">
        <v>25</v>
      </c>
      <c r="H595" s="32">
        <v>1</v>
      </c>
      <c r="I595" s="32">
        <v>68</v>
      </c>
      <c r="J595" s="32"/>
      <c r="K595" s="32"/>
      <c r="L595" s="32"/>
      <c r="M595" s="32"/>
      <c r="N595" s="32">
        <f>SUM(H595*100+I595)</f>
        <v>168</v>
      </c>
      <c r="O595" s="32"/>
      <c r="P595" s="32"/>
      <c r="Q595" s="32"/>
      <c r="R595" s="32"/>
      <c r="S595" s="32"/>
      <c r="T595" s="32"/>
      <c r="U595" s="32"/>
      <c r="V595" s="32"/>
      <c r="W595" s="32"/>
      <c r="X595" s="42" t="s">
        <v>193</v>
      </c>
    </row>
    <row r="596" spans="1:24" s="44" customFormat="1" ht="21.75" x14ac:dyDescent="0.5">
      <c r="A596" s="253">
        <v>1276</v>
      </c>
      <c r="B596" s="33" t="s">
        <v>13</v>
      </c>
      <c r="C596" s="46">
        <v>1192</v>
      </c>
      <c r="D596" s="46">
        <v>85</v>
      </c>
      <c r="E596" s="46">
        <v>4511</v>
      </c>
      <c r="F596" s="34">
        <v>9</v>
      </c>
      <c r="G596" s="32" t="s">
        <v>25</v>
      </c>
      <c r="H596" s="32">
        <v>3</v>
      </c>
      <c r="I596" s="32">
        <v>34</v>
      </c>
      <c r="J596" s="32"/>
      <c r="K596" s="32">
        <f>SUM(H596*100+I596)</f>
        <v>334</v>
      </c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42" t="s">
        <v>122</v>
      </c>
    </row>
    <row r="597" spans="1:24" s="44" customFormat="1" ht="21.75" x14ac:dyDescent="0.5">
      <c r="A597" s="253">
        <v>1277</v>
      </c>
      <c r="B597" s="33" t="s">
        <v>13</v>
      </c>
      <c r="C597" s="46">
        <v>1194</v>
      </c>
      <c r="D597" s="46">
        <v>87</v>
      </c>
      <c r="E597" s="46">
        <v>4532</v>
      </c>
      <c r="F597" s="34">
        <v>4</v>
      </c>
      <c r="G597" s="32" t="s">
        <v>25</v>
      </c>
      <c r="H597" s="32">
        <v>3</v>
      </c>
      <c r="I597" s="32">
        <v>95</v>
      </c>
      <c r="J597" s="32">
        <f>SUM(H597*100+I597)</f>
        <v>395</v>
      </c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42" t="s">
        <v>533</v>
      </c>
    </row>
    <row r="598" spans="1:24" s="44" customFormat="1" ht="21.75" x14ac:dyDescent="0.5">
      <c r="A598" s="253">
        <v>1278</v>
      </c>
      <c r="B598" s="33" t="s">
        <v>13</v>
      </c>
      <c r="C598" s="46">
        <v>1195</v>
      </c>
      <c r="D598" s="46">
        <v>88</v>
      </c>
      <c r="E598" s="46">
        <v>4512</v>
      </c>
      <c r="F598" s="34"/>
      <c r="G598" s="32">
        <v>1</v>
      </c>
      <c r="H598" s="32">
        <v>2</v>
      </c>
      <c r="I598" s="32">
        <v>30</v>
      </c>
      <c r="J598" s="32">
        <f>SUM(G598*400+H598*100+I598)</f>
        <v>630</v>
      </c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42" t="s">
        <v>533</v>
      </c>
    </row>
    <row r="599" spans="1:24" s="44" customFormat="1" ht="21.75" x14ac:dyDescent="0.5">
      <c r="A599" s="253">
        <v>1279</v>
      </c>
      <c r="B599" s="33" t="s">
        <v>13</v>
      </c>
      <c r="C599" s="46">
        <v>1198</v>
      </c>
      <c r="D599" s="46">
        <v>91</v>
      </c>
      <c r="E599" s="46">
        <v>4533</v>
      </c>
      <c r="F599" s="34">
        <v>4</v>
      </c>
      <c r="G599" s="32">
        <v>1</v>
      </c>
      <c r="H599" s="32" t="s">
        <v>25</v>
      </c>
      <c r="I599" s="32">
        <v>89.3</v>
      </c>
      <c r="J599" s="32"/>
      <c r="K599" s="32"/>
      <c r="L599" s="32"/>
      <c r="M599" s="32">
        <f>SUM(G599*400+I599)</f>
        <v>489.3</v>
      </c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42" t="s">
        <v>538</v>
      </c>
    </row>
    <row r="600" spans="1:24" s="44" customFormat="1" x14ac:dyDescent="0.65">
      <c r="A600" s="315" t="s">
        <v>1988</v>
      </c>
      <c r="B600" s="315"/>
      <c r="C600" s="315"/>
      <c r="D600" s="315"/>
      <c r="E600" s="315"/>
      <c r="F600" s="315"/>
      <c r="G600" s="315"/>
      <c r="H600" s="315"/>
      <c r="I600" s="315"/>
      <c r="J600" s="315"/>
      <c r="K600" s="315"/>
      <c r="L600" s="315"/>
      <c r="M600" s="315"/>
      <c r="N600" s="315"/>
      <c r="O600" s="315"/>
      <c r="P600" s="315"/>
      <c r="Q600" s="315"/>
      <c r="R600" s="315"/>
      <c r="S600" s="315"/>
      <c r="T600" s="315"/>
      <c r="U600" s="315"/>
      <c r="V600" s="315"/>
      <c r="W600" s="315"/>
      <c r="X600" s="315"/>
    </row>
    <row r="601" spans="1:24" s="44" customFormat="1" x14ac:dyDescent="0.5">
      <c r="A601" s="313" t="s">
        <v>1102</v>
      </c>
      <c r="B601" s="313"/>
      <c r="C601" s="313"/>
      <c r="D601" s="313"/>
      <c r="E601" s="313"/>
      <c r="F601" s="313"/>
      <c r="G601" s="313"/>
      <c r="H601" s="313"/>
      <c r="I601" s="313"/>
      <c r="J601" s="313"/>
      <c r="K601" s="313"/>
      <c r="L601" s="313"/>
      <c r="M601" s="313"/>
      <c r="N601" s="313"/>
      <c r="O601" s="313"/>
      <c r="P601" s="313"/>
      <c r="Q601" s="313"/>
      <c r="R601" s="313"/>
      <c r="S601" s="313"/>
      <c r="T601" s="313"/>
      <c r="U601" s="313"/>
      <c r="V601" s="313"/>
      <c r="W601" s="313"/>
      <c r="X601" s="313"/>
    </row>
    <row r="602" spans="1:24" s="44" customFormat="1" x14ac:dyDescent="0.5">
      <c r="A602" s="276" t="s">
        <v>1069</v>
      </c>
      <c r="B602" s="276"/>
      <c r="C602" s="276"/>
      <c r="D602" s="276"/>
      <c r="E602" s="276"/>
      <c r="F602" s="276"/>
      <c r="G602" s="276"/>
      <c r="H602" s="276"/>
      <c r="I602" s="276"/>
      <c r="J602" s="276"/>
      <c r="K602" s="276"/>
      <c r="L602" s="276"/>
      <c r="M602" s="276"/>
      <c r="N602" s="276"/>
      <c r="O602" s="276"/>
      <c r="P602" s="276"/>
      <c r="Q602" s="276"/>
      <c r="R602" s="276"/>
      <c r="S602" s="276"/>
      <c r="T602" s="276"/>
      <c r="U602" s="276"/>
      <c r="V602" s="276"/>
      <c r="W602" s="276"/>
      <c r="X602" s="276"/>
    </row>
    <row r="603" spans="1:24" s="44" customFormat="1" x14ac:dyDescent="0.65">
      <c r="A603" s="314" t="s">
        <v>1070</v>
      </c>
      <c r="B603" s="314"/>
      <c r="C603" s="314"/>
      <c r="D603" s="314"/>
      <c r="E603" s="314"/>
      <c r="F603" s="314"/>
      <c r="G603" s="314"/>
      <c r="H603" s="314"/>
      <c r="I603" s="314"/>
      <c r="J603" s="314"/>
      <c r="K603" s="314"/>
      <c r="L603" s="314"/>
      <c r="M603" s="314"/>
      <c r="N603" s="314"/>
      <c r="O603" s="314"/>
      <c r="P603" s="314"/>
      <c r="Q603" s="314"/>
      <c r="R603" s="314"/>
      <c r="S603" s="314"/>
      <c r="T603" s="314"/>
      <c r="U603" s="314"/>
      <c r="V603" s="314"/>
      <c r="W603" s="314"/>
      <c r="X603" s="314"/>
    </row>
    <row r="604" spans="1:24" s="44" customFormat="1" ht="21.75" x14ac:dyDescent="0.5">
      <c r="A604" s="271" t="s">
        <v>1089</v>
      </c>
      <c r="B604" s="272"/>
      <c r="C604" s="272"/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3"/>
      <c r="O604" s="271" t="s">
        <v>1101</v>
      </c>
      <c r="P604" s="272"/>
      <c r="Q604" s="272"/>
      <c r="R604" s="272"/>
      <c r="S604" s="272"/>
      <c r="T604" s="272"/>
      <c r="U604" s="272"/>
      <c r="V604" s="272"/>
      <c r="W604" s="272"/>
      <c r="X604" s="273"/>
    </row>
    <row r="605" spans="1:24" s="44" customFormat="1" ht="21.75" x14ac:dyDescent="0.5">
      <c r="A605" s="306" t="s">
        <v>1071</v>
      </c>
      <c r="B605" s="211"/>
      <c r="C605" s="199"/>
      <c r="D605" s="277" t="s">
        <v>0</v>
      </c>
      <c r="E605" s="289" t="s">
        <v>1</v>
      </c>
      <c r="F605" s="197"/>
      <c r="G605" s="291" t="s">
        <v>18</v>
      </c>
      <c r="H605" s="292"/>
      <c r="I605" s="293"/>
      <c r="J605" s="265" t="s">
        <v>1088</v>
      </c>
      <c r="K605" s="266"/>
      <c r="L605" s="266"/>
      <c r="M605" s="266"/>
      <c r="N605" s="267"/>
      <c r="O605" s="268" t="s">
        <v>1071</v>
      </c>
      <c r="P605" s="211"/>
      <c r="Q605" s="211"/>
      <c r="R605" s="211"/>
      <c r="S605" s="308" t="s">
        <v>1088</v>
      </c>
      <c r="T605" s="309"/>
      <c r="U605" s="309"/>
      <c r="V605" s="309"/>
      <c r="W605" s="310"/>
      <c r="X605" s="261" t="s">
        <v>1100</v>
      </c>
    </row>
    <row r="606" spans="1:24" s="44" customFormat="1" ht="21.75" x14ac:dyDescent="0.5">
      <c r="A606" s="307"/>
      <c r="B606" s="212" t="s">
        <v>1072</v>
      </c>
      <c r="C606" s="200" t="s">
        <v>1073</v>
      </c>
      <c r="D606" s="278"/>
      <c r="E606" s="290"/>
      <c r="F606" s="210" t="s">
        <v>1075</v>
      </c>
      <c r="G606" s="277" t="s">
        <v>19</v>
      </c>
      <c r="H606" s="277" t="s">
        <v>20</v>
      </c>
      <c r="I606" s="277" t="s">
        <v>21</v>
      </c>
      <c r="J606" s="201"/>
      <c r="K606" s="261" t="s">
        <v>1079</v>
      </c>
      <c r="L606" s="261" t="s">
        <v>1080</v>
      </c>
      <c r="M606" s="203"/>
      <c r="N606" s="205" t="s">
        <v>1086</v>
      </c>
      <c r="O606" s="269"/>
      <c r="P606" s="212"/>
      <c r="Q606" s="212" t="s">
        <v>1072</v>
      </c>
      <c r="R606" s="212" t="s">
        <v>1094</v>
      </c>
      <c r="S606" s="205"/>
      <c r="T606" s="281" t="s">
        <v>1079</v>
      </c>
      <c r="U606" s="261" t="s">
        <v>1080</v>
      </c>
      <c r="V606" s="203"/>
      <c r="W606" s="205" t="s">
        <v>1097</v>
      </c>
      <c r="X606" s="262"/>
    </row>
    <row r="607" spans="1:24" s="44" customFormat="1" ht="21.75" x14ac:dyDescent="0.5">
      <c r="A607" s="307"/>
      <c r="B607" s="212" t="s">
        <v>22</v>
      </c>
      <c r="C607" s="200" t="s">
        <v>1074</v>
      </c>
      <c r="D607" s="278"/>
      <c r="E607" s="290"/>
      <c r="F607" s="106" t="s">
        <v>1076</v>
      </c>
      <c r="G607" s="278"/>
      <c r="H607" s="278"/>
      <c r="I607" s="278"/>
      <c r="J607" s="204" t="s">
        <v>1078</v>
      </c>
      <c r="K607" s="262"/>
      <c r="L607" s="262"/>
      <c r="M607" s="203" t="s">
        <v>1081</v>
      </c>
      <c r="N607" s="206" t="s">
        <v>1085</v>
      </c>
      <c r="O607" s="269"/>
      <c r="P607" s="212" t="s">
        <v>1090</v>
      </c>
      <c r="Q607" s="212" t="s">
        <v>1091</v>
      </c>
      <c r="R607" s="212" t="s">
        <v>1095</v>
      </c>
      <c r="S607" s="206" t="s">
        <v>1078</v>
      </c>
      <c r="T607" s="284"/>
      <c r="U607" s="262"/>
      <c r="V607" s="203" t="s">
        <v>1081</v>
      </c>
      <c r="W607" s="206" t="s">
        <v>1098</v>
      </c>
      <c r="X607" s="262"/>
    </row>
    <row r="608" spans="1:24" s="44" customFormat="1" ht="21.75" x14ac:dyDescent="0.5">
      <c r="A608" s="307"/>
      <c r="B608" s="212"/>
      <c r="C608" s="200" t="s">
        <v>861</v>
      </c>
      <c r="D608" s="278"/>
      <c r="E608" s="290"/>
      <c r="F608" s="210" t="s">
        <v>1077</v>
      </c>
      <c r="G608" s="278"/>
      <c r="H608" s="278"/>
      <c r="I608" s="278"/>
      <c r="J608" s="204" t="s">
        <v>1082</v>
      </c>
      <c r="K608" s="262"/>
      <c r="L608" s="262"/>
      <c r="M608" s="203" t="s">
        <v>1084</v>
      </c>
      <c r="N608" s="206" t="s">
        <v>1087</v>
      </c>
      <c r="O608" s="269"/>
      <c r="P608" s="212"/>
      <c r="Q608" s="212" t="s">
        <v>1092</v>
      </c>
      <c r="R608" s="212" t="s">
        <v>1096</v>
      </c>
      <c r="S608" s="206" t="s">
        <v>1082</v>
      </c>
      <c r="T608" s="284"/>
      <c r="U608" s="262"/>
      <c r="V608" s="203" t="s">
        <v>1084</v>
      </c>
      <c r="W608" s="206" t="s">
        <v>1091</v>
      </c>
      <c r="X608" s="262"/>
    </row>
    <row r="609" spans="1:24" s="44" customFormat="1" ht="21.75" x14ac:dyDescent="0.5">
      <c r="A609" s="28"/>
      <c r="B609" s="213"/>
      <c r="C609" s="22"/>
      <c r="D609" s="209"/>
      <c r="E609" s="22"/>
      <c r="F609" s="214"/>
      <c r="G609" s="295"/>
      <c r="H609" s="295"/>
      <c r="I609" s="295"/>
      <c r="J609" s="208" t="s">
        <v>1083</v>
      </c>
      <c r="K609" s="263"/>
      <c r="L609" s="263"/>
      <c r="M609" s="30" t="s">
        <v>1085</v>
      </c>
      <c r="N609" s="207" t="s">
        <v>1072</v>
      </c>
      <c r="O609" s="270"/>
      <c r="P609" s="213"/>
      <c r="Q609" s="213" t="s">
        <v>1093</v>
      </c>
      <c r="R609" s="213"/>
      <c r="S609" s="207" t="s">
        <v>1083</v>
      </c>
      <c r="T609" s="296"/>
      <c r="U609" s="263"/>
      <c r="V609" s="30" t="s">
        <v>1085</v>
      </c>
      <c r="W609" s="207" t="s">
        <v>1099</v>
      </c>
      <c r="X609" s="263"/>
    </row>
    <row r="610" spans="1:24" s="44" customFormat="1" ht="21.75" x14ac:dyDescent="0.5">
      <c r="A610" s="253">
        <v>1280</v>
      </c>
      <c r="B610" s="33" t="s">
        <v>13</v>
      </c>
      <c r="C610" s="46">
        <v>12146</v>
      </c>
      <c r="D610" s="46">
        <v>325</v>
      </c>
      <c r="E610" s="46">
        <v>9229</v>
      </c>
      <c r="F610" s="34">
        <v>4</v>
      </c>
      <c r="G610" s="32" t="s">
        <v>25</v>
      </c>
      <c r="H610" s="32">
        <v>1</v>
      </c>
      <c r="I610" s="32" t="s">
        <v>25</v>
      </c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42" t="s">
        <v>32</v>
      </c>
    </row>
    <row r="611" spans="1:24" s="44" customFormat="1" ht="21.75" x14ac:dyDescent="0.5">
      <c r="A611" s="253">
        <v>1281</v>
      </c>
      <c r="B611" s="33" t="s">
        <v>13</v>
      </c>
      <c r="C611" s="46">
        <v>1199</v>
      </c>
      <c r="D611" s="46">
        <v>92</v>
      </c>
      <c r="E611" s="46">
        <v>4540</v>
      </c>
      <c r="F611" s="34">
        <v>4</v>
      </c>
      <c r="G611" s="32">
        <v>1</v>
      </c>
      <c r="H611" s="32">
        <v>2</v>
      </c>
      <c r="I611" s="32">
        <v>10</v>
      </c>
      <c r="J611" s="32"/>
      <c r="K611" s="32"/>
      <c r="L611" s="32"/>
      <c r="M611" s="32"/>
      <c r="N611" s="32">
        <f>SUM(G611*400+H611*100+I611)</f>
        <v>610</v>
      </c>
      <c r="O611" s="32"/>
      <c r="P611" s="32"/>
      <c r="Q611" s="32"/>
      <c r="R611" s="32"/>
      <c r="S611" s="32"/>
      <c r="T611" s="32"/>
      <c r="U611" s="32"/>
      <c r="V611" s="32"/>
      <c r="W611" s="32"/>
      <c r="X611" s="42" t="s">
        <v>203</v>
      </c>
    </row>
    <row r="612" spans="1:24" s="44" customFormat="1" ht="21.75" x14ac:dyDescent="0.5">
      <c r="A612" s="253">
        <v>1282</v>
      </c>
      <c r="B612" s="33" t="s">
        <v>13</v>
      </c>
      <c r="C612" s="46">
        <v>4245</v>
      </c>
      <c r="D612" s="46">
        <v>150</v>
      </c>
      <c r="E612" s="46">
        <v>5151</v>
      </c>
      <c r="F612" s="34"/>
      <c r="G612" s="32" t="s">
        <v>25</v>
      </c>
      <c r="H612" s="32">
        <v>2</v>
      </c>
      <c r="I612" s="32">
        <v>84</v>
      </c>
      <c r="J612" s="32">
        <f>SUM(H612*100+I612)</f>
        <v>284</v>
      </c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42" t="s">
        <v>533</v>
      </c>
    </row>
    <row r="613" spans="1:24" s="44" customFormat="1" ht="21.75" x14ac:dyDescent="0.5">
      <c r="A613" s="253">
        <v>1283</v>
      </c>
      <c r="B613" s="33" t="s">
        <v>13</v>
      </c>
      <c r="C613" s="46">
        <v>1203</v>
      </c>
      <c r="D613" s="46">
        <v>96</v>
      </c>
      <c r="E613" s="46">
        <v>4515</v>
      </c>
      <c r="F613" s="34">
        <v>7</v>
      </c>
      <c r="G613" s="32" t="s">
        <v>25</v>
      </c>
      <c r="H613" s="32">
        <v>1</v>
      </c>
      <c r="I613" s="32">
        <v>20</v>
      </c>
      <c r="J613" s="32">
        <f>SUM(H613*100+I613)</f>
        <v>120</v>
      </c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42" t="s">
        <v>540</v>
      </c>
    </row>
    <row r="614" spans="1:24" s="44" customFormat="1" ht="21.75" x14ac:dyDescent="0.5">
      <c r="A614" s="253">
        <v>1284</v>
      </c>
      <c r="B614" s="33" t="s">
        <v>13</v>
      </c>
      <c r="C614" s="46">
        <v>9189</v>
      </c>
      <c r="D614" s="46">
        <v>284</v>
      </c>
      <c r="E614" s="46">
        <v>7841</v>
      </c>
      <c r="F614" s="34">
        <v>9</v>
      </c>
      <c r="G614" s="32" t="s">
        <v>25</v>
      </c>
      <c r="H614" s="32" t="s">
        <v>25</v>
      </c>
      <c r="I614" s="32">
        <v>99</v>
      </c>
      <c r="J614" s="32"/>
      <c r="K614" s="32">
        <f>SUM(I614)</f>
        <v>99</v>
      </c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42" t="s">
        <v>32</v>
      </c>
    </row>
    <row r="615" spans="1:24" s="44" customFormat="1" ht="21.75" x14ac:dyDescent="0.5">
      <c r="A615" s="253">
        <v>1285</v>
      </c>
      <c r="B615" s="33" t="s">
        <v>13</v>
      </c>
      <c r="C615" s="46">
        <v>1203</v>
      </c>
      <c r="D615" s="46">
        <v>95</v>
      </c>
      <c r="E615" s="46">
        <v>4516</v>
      </c>
      <c r="F615" s="34">
        <v>4</v>
      </c>
      <c r="G615" s="32" t="s">
        <v>25</v>
      </c>
      <c r="H615" s="32">
        <v>1</v>
      </c>
      <c r="I615" s="32">
        <v>58</v>
      </c>
      <c r="J615" s="32"/>
      <c r="K615" s="32">
        <f>SUM(H615*100+I615)</f>
        <v>158</v>
      </c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42" t="s">
        <v>32</v>
      </c>
    </row>
    <row r="616" spans="1:24" s="44" customFormat="1" ht="21.75" x14ac:dyDescent="0.5">
      <c r="A616" s="253">
        <v>1286</v>
      </c>
      <c r="B616" s="33" t="s">
        <v>13</v>
      </c>
      <c r="C616" s="46">
        <v>1201</v>
      </c>
      <c r="D616" s="46">
        <v>94</v>
      </c>
      <c r="E616" s="46">
        <v>4517</v>
      </c>
      <c r="F616" s="34">
        <v>4</v>
      </c>
      <c r="G616" s="32" t="s">
        <v>25</v>
      </c>
      <c r="H616" s="32" t="s">
        <v>25</v>
      </c>
      <c r="I616" s="32">
        <v>56</v>
      </c>
      <c r="J616" s="32"/>
      <c r="K616" s="32">
        <f>SUM(I616)</f>
        <v>56</v>
      </c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42" t="s">
        <v>32</v>
      </c>
    </row>
    <row r="617" spans="1:24" s="44" customFormat="1" ht="21.75" x14ac:dyDescent="0.5">
      <c r="A617" s="253">
        <v>1287</v>
      </c>
      <c r="B617" s="33" t="s">
        <v>13</v>
      </c>
      <c r="C617" s="46">
        <v>1200</v>
      </c>
      <c r="D617" s="46">
        <v>93</v>
      </c>
      <c r="E617" s="46">
        <v>4541</v>
      </c>
      <c r="F617" s="34">
        <v>4</v>
      </c>
      <c r="G617" s="32">
        <v>1</v>
      </c>
      <c r="H617" s="32">
        <v>2</v>
      </c>
      <c r="I617" s="32">
        <v>7.6</v>
      </c>
      <c r="J617" s="32"/>
      <c r="K617" s="32">
        <f>SUM(G617*400+H617*100+I617)</f>
        <v>607.6</v>
      </c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42" t="s">
        <v>32</v>
      </c>
    </row>
    <row r="618" spans="1:24" s="44" customFormat="1" ht="21.75" x14ac:dyDescent="0.5">
      <c r="A618" s="253">
        <v>1288</v>
      </c>
      <c r="B618" s="33" t="s">
        <v>13</v>
      </c>
      <c r="C618" s="46">
        <v>10784</v>
      </c>
      <c r="D618" s="46">
        <v>312</v>
      </c>
      <c r="E618" s="46">
        <v>8696</v>
      </c>
      <c r="F618" s="34">
        <v>4</v>
      </c>
      <c r="G618" s="32" t="s">
        <v>25</v>
      </c>
      <c r="H618" s="32" t="s">
        <v>25</v>
      </c>
      <c r="I618" s="32">
        <v>84</v>
      </c>
      <c r="J618" s="32"/>
      <c r="K618" s="32">
        <f>SUM(I618)</f>
        <v>84</v>
      </c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42" t="s">
        <v>32</v>
      </c>
    </row>
    <row r="619" spans="1:24" s="44" customFormat="1" ht="21.75" x14ac:dyDescent="0.5">
      <c r="A619" s="253">
        <v>1289</v>
      </c>
      <c r="B619" s="33" t="s">
        <v>13</v>
      </c>
      <c r="C619" s="46">
        <v>10785</v>
      </c>
      <c r="D619" s="46">
        <v>313</v>
      </c>
      <c r="E619" s="46">
        <v>8697</v>
      </c>
      <c r="F619" s="34">
        <v>4</v>
      </c>
      <c r="G619" s="32" t="s">
        <v>25</v>
      </c>
      <c r="H619" s="32">
        <v>1</v>
      </c>
      <c r="I619" s="32">
        <v>62</v>
      </c>
      <c r="J619" s="32"/>
      <c r="K619" s="32"/>
      <c r="L619" s="32"/>
      <c r="M619" s="32"/>
      <c r="N619" s="32">
        <f>SUM(H619*100+I619)</f>
        <v>162</v>
      </c>
      <c r="O619" s="32"/>
      <c r="P619" s="32"/>
      <c r="Q619" s="32"/>
      <c r="R619" s="32"/>
      <c r="S619" s="32"/>
      <c r="T619" s="32"/>
      <c r="U619" s="32"/>
      <c r="V619" s="32"/>
      <c r="W619" s="32"/>
      <c r="X619" s="42" t="s">
        <v>766</v>
      </c>
    </row>
    <row r="620" spans="1:24" s="44" customFormat="1" ht="21.75" x14ac:dyDescent="0.5">
      <c r="A620" s="253">
        <v>1290</v>
      </c>
      <c r="B620" s="33" t="s">
        <v>13</v>
      </c>
      <c r="C620" s="46">
        <v>1204</v>
      </c>
      <c r="D620" s="46">
        <v>97</v>
      </c>
      <c r="E620" s="46">
        <v>4518</v>
      </c>
      <c r="F620" s="34">
        <v>4</v>
      </c>
      <c r="G620" s="32" t="s">
        <v>25</v>
      </c>
      <c r="H620" s="32">
        <v>2</v>
      </c>
      <c r="I620" s="32">
        <v>52</v>
      </c>
      <c r="J620" s="32"/>
      <c r="K620" s="32"/>
      <c r="L620" s="32"/>
      <c r="M620" s="32"/>
      <c r="N620" s="32">
        <f>SUM(H620*100+I620)</f>
        <v>252</v>
      </c>
      <c r="O620" s="32"/>
      <c r="P620" s="32"/>
      <c r="Q620" s="32"/>
      <c r="R620" s="32"/>
      <c r="S620" s="32"/>
      <c r="T620" s="32"/>
      <c r="U620" s="32"/>
      <c r="V620" s="32"/>
      <c r="W620" s="32"/>
      <c r="X620" s="42" t="s">
        <v>236</v>
      </c>
    </row>
    <row r="621" spans="1:24" s="44" customFormat="1" ht="21.75" x14ac:dyDescent="0.5">
      <c r="A621" s="253">
        <v>1291</v>
      </c>
      <c r="B621" s="33" t="s">
        <v>13</v>
      </c>
      <c r="C621" s="46">
        <v>1205</v>
      </c>
      <c r="D621" s="46">
        <v>98</v>
      </c>
      <c r="E621" s="46">
        <v>4519</v>
      </c>
      <c r="F621" s="34">
        <v>4</v>
      </c>
      <c r="G621" s="32" t="s">
        <v>25</v>
      </c>
      <c r="H621" s="32">
        <v>3</v>
      </c>
      <c r="I621" s="32">
        <v>81</v>
      </c>
      <c r="J621" s="32"/>
      <c r="K621" s="32">
        <f>SUM(H621*100+I621)</f>
        <v>381</v>
      </c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42" t="s">
        <v>32</v>
      </c>
    </row>
    <row r="622" spans="1:24" s="44" customFormat="1" ht="21.75" x14ac:dyDescent="0.5">
      <c r="A622" s="253">
        <v>1292</v>
      </c>
      <c r="B622" s="33" t="s">
        <v>13</v>
      </c>
      <c r="C622" s="46">
        <v>4121</v>
      </c>
      <c r="D622" s="46">
        <v>149</v>
      </c>
      <c r="E622" s="46">
        <v>5141</v>
      </c>
      <c r="F622" s="34"/>
      <c r="G622" s="32" t="s">
        <v>25</v>
      </c>
      <c r="H622" s="32">
        <v>3</v>
      </c>
      <c r="I622" s="32">
        <v>14</v>
      </c>
      <c r="J622" s="32">
        <f>SUM(H622*100+I622)</f>
        <v>314</v>
      </c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42" t="s">
        <v>533</v>
      </c>
    </row>
    <row r="623" spans="1:24" s="44" customFormat="1" ht="21.75" x14ac:dyDescent="0.5">
      <c r="A623" s="253">
        <v>1293</v>
      </c>
      <c r="B623" s="33" t="s">
        <v>13</v>
      </c>
      <c r="C623" s="46">
        <v>1206</v>
      </c>
      <c r="D623" s="46">
        <v>99</v>
      </c>
      <c r="E623" s="46">
        <v>4542</v>
      </c>
      <c r="F623" s="34">
        <v>3</v>
      </c>
      <c r="G623" s="32">
        <v>2</v>
      </c>
      <c r="H623" s="32">
        <v>1</v>
      </c>
      <c r="I623" s="32">
        <v>19</v>
      </c>
      <c r="J623" s="32">
        <f>SUM(G623*400+H623*100+I623)</f>
        <v>919</v>
      </c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42" t="s">
        <v>533</v>
      </c>
    </row>
    <row r="624" spans="1:24" s="44" customFormat="1" ht="21.75" x14ac:dyDescent="0.5">
      <c r="A624" s="253">
        <v>1294</v>
      </c>
      <c r="B624" s="33" t="s">
        <v>13</v>
      </c>
      <c r="C624" s="46">
        <v>11836</v>
      </c>
      <c r="D624" s="46">
        <v>321</v>
      </c>
      <c r="E624" s="46">
        <v>9073</v>
      </c>
      <c r="F624" s="34">
        <v>6</v>
      </c>
      <c r="G624" s="32" t="s">
        <v>25</v>
      </c>
      <c r="H624" s="32" t="s">
        <v>25</v>
      </c>
      <c r="I624" s="32">
        <v>42.6</v>
      </c>
      <c r="J624" s="32"/>
      <c r="K624" s="32">
        <f>SUM(I624)</f>
        <v>42.6</v>
      </c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42" t="s">
        <v>32</v>
      </c>
    </row>
    <row r="625" spans="1:24" s="44" customFormat="1" ht="21.75" x14ac:dyDescent="0.5">
      <c r="A625" s="253">
        <v>1295</v>
      </c>
      <c r="B625" s="33" t="s">
        <v>13</v>
      </c>
      <c r="C625" s="46">
        <v>58406</v>
      </c>
      <c r="D625" s="46">
        <v>11</v>
      </c>
      <c r="E625" s="46">
        <v>774</v>
      </c>
      <c r="F625" s="34">
        <v>4</v>
      </c>
      <c r="G625" s="32">
        <v>1</v>
      </c>
      <c r="H625" s="32">
        <v>2</v>
      </c>
      <c r="I625" s="32">
        <v>63</v>
      </c>
      <c r="J625" s="32">
        <f>SUM(G625*400+H625*100+I625)</f>
        <v>663</v>
      </c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42" t="s">
        <v>541</v>
      </c>
    </row>
    <row r="626" spans="1:24" s="44" customFormat="1" ht="21.75" x14ac:dyDescent="0.5">
      <c r="A626" s="253">
        <v>1296</v>
      </c>
      <c r="B626" s="33" t="s">
        <v>13</v>
      </c>
      <c r="C626" s="46">
        <v>2482</v>
      </c>
      <c r="D626" s="46">
        <v>131</v>
      </c>
      <c r="E626" s="46">
        <v>4828</v>
      </c>
      <c r="F626" s="34">
        <v>4</v>
      </c>
      <c r="G626" s="32" t="s">
        <v>25</v>
      </c>
      <c r="H626" s="32">
        <v>3</v>
      </c>
      <c r="I626" s="32">
        <v>8.1</v>
      </c>
      <c r="J626" s="32"/>
      <c r="K626" s="32">
        <f>SUM(H626*100+I626)</f>
        <v>308.10000000000002</v>
      </c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42" t="s">
        <v>235</v>
      </c>
    </row>
    <row r="627" spans="1:24" s="44" customFormat="1" ht="21.75" x14ac:dyDescent="0.5">
      <c r="A627" s="253">
        <v>1297</v>
      </c>
      <c r="B627" s="33" t="s">
        <v>13</v>
      </c>
      <c r="C627" s="46">
        <v>2481</v>
      </c>
      <c r="D627" s="46">
        <v>130</v>
      </c>
      <c r="E627" s="46">
        <v>4827</v>
      </c>
      <c r="F627" s="34">
        <v>4</v>
      </c>
      <c r="G627" s="32" t="s">
        <v>25</v>
      </c>
      <c r="H627" s="32">
        <v>2</v>
      </c>
      <c r="I627" s="32">
        <v>53</v>
      </c>
      <c r="J627" s="32">
        <f>SUM(H627*100+I627)</f>
        <v>253</v>
      </c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42" t="s">
        <v>161</v>
      </c>
    </row>
    <row r="628" spans="1:24" s="44" customFormat="1" ht="21.75" x14ac:dyDescent="0.5">
      <c r="A628" s="253">
        <v>1298</v>
      </c>
      <c r="B628" s="33" t="s">
        <v>13</v>
      </c>
      <c r="C628" s="46">
        <v>2480</v>
      </c>
      <c r="D628" s="46">
        <v>129</v>
      </c>
      <c r="E628" s="46">
        <v>4826</v>
      </c>
      <c r="F628" s="34">
        <v>4</v>
      </c>
      <c r="G628" s="32" t="s">
        <v>25</v>
      </c>
      <c r="H628" s="32">
        <v>2</v>
      </c>
      <c r="I628" s="32" t="s">
        <v>25</v>
      </c>
      <c r="J628" s="32">
        <f>SUM(H628*100)</f>
        <v>200</v>
      </c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42" t="s">
        <v>709</v>
      </c>
    </row>
    <row r="629" spans="1:24" s="44" customFormat="1" ht="21.75" x14ac:dyDescent="0.5">
      <c r="A629" s="253">
        <v>1299</v>
      </c>
      <c r="B629" s="33" t="s">
        <v>13</v>
      </c>
      <c r="C629" s="46">
        <v>1207</v>
      </c>
      <c r="D629" s="46">
        <v>100</v>
      </c>
      <c r="E629" s="46">
        <v>4543</v>
      </c>
      <c r="F629" s="34">
        <v>4</v>
      </c>
      <c r="G629" s="32">
        <v>1</v>
      </c>
      <c r="H629" s="32" t="s">
        <v>25</v>
      </c>
      <c r="I629" s="32">
        <v>42</v>
      </c>
      <c r="J629" s="32">
        <f>SUM(G629*400+I629)</f>
        <v>442</v>
      </c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42" t="s">
        <v>333</v>
      </c>
    </row>
    <row r="630" spans="1:24" s="44" customFormat="1" ht="21.75" x14ac:dyDescent="0.5">
      <c r="A630" s="253">
        <v>1300</v>
      </c>
      <c r="B630" s="33" t="s">
        <v>13</v>
      </c>
      <c r="C630" s="46">
        <v>1209</v>
      </c>
      <c r="D630" s="46">
        <v>102</v>
      </c>
      <c r="E630" s="46">
        <v>4544</v>
      </c>
      <c r="F630" s="34">
        <v>4</v>
      </c>
      <c r="G630" s="32">
        <v>1</v>
      </c>
      <c r="H630" s="32" t="s">
        <v>25</v>
      </c>
      <c r="I630" s="32">
        <v>41</v>
      </c>
      <c r="J630" s="32"/>
      <c r="K630" s="32"/>
      <c r="L630" s="32"/>
      <c r="M630" s="32">
        <f>SUM(G630*400+I630)</f>
        <v>441</v>
      </c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42" t="s">
        <v>538</v>
      </c>
    </row>
    <row r="631" spans="1:24" s="44" customFormat="1" ht="21.75" x14ac:dyDescent="0.5">
      <c r="A631" s="253">
        <v>1301</v>
      </c>
      <c r="B631" s="33" t="s">
        <v>13</v>
      </c>
      <c r="C631" s="46">
        <v>1211</v>
      </c>
      <c r="D631" s="46">
        <v>104</v>
      </c>
      <c r="E631" s="46">
        <v>4522</v>
      </c>
      <c r="F631" s="34">
        <v>4</v>
      </c>
      <c r="G631" s="32">
        <v>1</v>
      </c>
      <c r="H631" s="32" t="s">
        <v>25</v>
      </c>
      <c r="I631" s="32">
        <v>50</v>
      </c>
      <c r="J631" s="32"/>
      <c r="K631" s="32"/>
      <c r="L631" s="32"/>
      <c r="M631" s="32"/>
      <c r="N631" s="32">
        <f>SUM(G631*400+I631)</f>
        <v>450</v>
      </c>
      <c r="O631" s="32"/>
      <c r="P631" s="32"/>
      <c r="Q631" s="32"/>
      <c r="R631" s="32"/>
      <c r="S631" s="32"/>
      <c r="T631" s="32"/>
      <c r="U631" s="32"/>
      <c r="V631" s="32"/>
      <c r="W631" s="32"/>
      <c r="X631" s="42" t="s">
        <v>203</v>
      </c>
    </row>
    <row r="632" spans="1:24" s="44" customFormat="1" ht="21.75" x14ac:dyDescent="0.5">
      <c r="A632" s="253">
        <v>1302</v>
      </c>
      <c r="B632" s="33" t="s">
        <v>13</v>
      </c>
      <c r="C632" s="46">
        <v>1210</v>
      </c>
      <c r="D632" s="46">
        <v>103</v>
      </c>
      <c r="E632" s="46">
        <v>4545</v>
      </c>
      <c r="F632" s="34">
        <v>4</v>
      </c>
      <c r="G632" s="32">
        <v>1</v>
      </c>
      <c r="H632" s="32" t="s">
        <v>25</v>
      </c>
      <c r="I632" s="32">
        <v>88</v>
      </c>
      <c r="J632" s="32">
        <f>SUM(G632*400+I632)</f>
        <v>488</v>
      </c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42" t="s">
        <v>533</v>
      </c>
    </row>
    <row r="633" spans="1:24" s="44" customFormat="1" ht="21.75" x14ac:dyDescent="0.5">
      <c r="A633" s="253">
        <v>1303</v>
      </c>
      <c r="B633" s="33" t="s">
        <v>13</v>
      </c>
      <c r="C633" s="46">
        <v>1212</v>
      </c>
      <c r="D633" s="46">
        <v>105</v>
      </c>
      <c r="E633" s="46">
        <v>4523</v>
      </c>
      <c r="F633" s="34">
        <v>4</v>
      </c>
      <c r="G633" s="32">
        <v>1</v>
      </c>
      <c r="H633" s="32" t="s">
        <v>25</v>
      </c>
      <c r="I633" s="32">
        <v>87</v>
      </c>
      <c r="J633" s="32">
        <f>SUM(G633*400+I633)</f>
        <v>487</v>
      </c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42" t="s">
        <v>161</v>
      </c>
    </row>
    <row r="634" spans="1:24" s="63" customFormat="1" ht="21.75" x14ac:dyDescent="0.5">
      <c r="A634" s="253">
        <v>1304</v>
      </c>
      <c r="B634" s="33" t="s">
        <v>13</v>
      </c>
      <c r="C634" s="57">
        <v>1213</v>
      </c>
      <c r="D634" s="57">
        <v>106</v>
      </c>
      <c r="E634" s="57">
        <v>4546</v>
      </c>
      <c r="F634" s="58"/>
      <c r="G634" s="59">
        <v>1</v>
      </c>
      <c r="H634" s="59" t="s">
        <v>25</v>
      </c>
      <c r="I634" s="59">
        <v>92</v>
      </c>
      <c r="J634" s="59">
        <f>SUM(G634*400+I634)</f>
        <v>492</v>
      </c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40" t="s">
        <v>161</v>
      </c>
    </row>
    <row r="635" spans="1:24" s="44" customFormat="1" ht="21.75" x14ac:dyDescent="0.5">
      <c r="A635" s="253">
        <v>1305</v>
      </c>
      <c r="B635" s="33" t="s">
        <v>13</v>
      </c>
      <c r="C635" s="46">
        <v>58407</v>
      </c>
      <c r="D635" s="46">
        <v>12</v>
      </c>
      <c r="E635" s="46">
        <v>775</v>
      </c>
      <c r="F635" s="34">
        <v>4</v>
      </c>
      <c r="G635" s="32">
        <v>1</v>
      </c>
      <c r="H635" s="32" t="s">
        <v>25</v>
      </c>
      <c r="I635" s="32">
        <v>38</v>
      </c>
      <c r="J635" s="32"/>
      <c r="K635" s="32"/>
      <c r="L635" s="32"/>
      <c r="M635" s="32"/>
      <c r="N635" s="32">
        <f>SUM(G635*400+I635)</f>
        <v>438</v>
      </c>
      <c r="O635" s="32"/>
      <c r="P635" s="32"/>
      <c r="Q635" s="32"/>
      <c r="R635" s="32"/>
      <c r="S635" s="32"/>
      <c r="T635" s="32"/>
      <c r="U635" s="32"/>
      <c r="V635" s="32"/>
      <c r="W635" s="32"/>
      <c r="X635" s="42" t="s">
        <v>760</v>
      </c>
    </row>
    <row r="636" spans="1:24" s="44" customFormat="1" x14ac:dyDescent="0.65">
      <c r="A636" s="315" t="s">
        <v>1989</v>
      </c>
      <c r="B636" s="315"/>
      <c r="C636" s="315"/>
      <c r="D636" s="315"/>
      <c r="E636" s="315"/>
      <c r="F636" s="315"/>
      <c r="G636" s="315"/>
      <c r="H636" s="315"/>
      <c r="I636" s="315"/>
      <c r="J636" s="315"/>
      <c r="K636" s="315"/>
      <c r="L636" s="315"/>
      <c r="M636" s="315"/>
      <c r="N636" s="315"/>
      <c r="O636" s="315"/>
      <c r="P636" s="315"/>
      <c r="Q636" s="315"/>
      <c r="R636" s="315"/>
      <c r="S636" s="315"/>
      <c r="T636" s="315"/>
      <c r="U636" s="315"/>
      <c r="V636" s="315"/>
      <c r="W636" s="315"/>
      <c r="X636" s="315"/>
    </row>
    <row r="637" spans="1:24" s="44" customFormat="1" x14ac:dyDescent="0.5">
      <c r="A637" s="313" t="s">
        <v>1102</v>
      </c>
      <c r="B637" s="313"/>
      <c r="C637" s="313"/>
      <c r="D637" s="313"/>
      <c r="E637" s="313"/>
      <c r="F637" s="313"/>
      <c r="G637" s="313"/>
      <c r="H637" s="313"/>
      <c r="I637" s="313"/>
      <c r="J637" s="313"/>
      <c r="K637" s="313"/>
      <c r="L637" s="313"/>
      <c r="M637" s="313"/>
      <c r="N637" s="313"/>
      <c r="O637" s="313"/>
      <c r="P637" s="313"/>
      <c r="Q637" s="313"/>
      <c r="R637" s="313"/>
      <c r="S637" s="313"/>
      <c r="T637" s="313"/>
      <c r="U637" s="313"/>
      <c r="V637" s="313"/>
      <c r="W637" s="313"/>
      <c r="X637" s="313"/>
    </row>
    <row r="638" spans="1:24" s="44" customFormat="1" x14ac:dyDescent="0.5">
      <c r="A638" s="276" t="s">
        <v>1069</v>
      </c>
      <c r="B638" s="276"/>
      <c r="C638" s="276"/>
      <c r="D638" s="276"/>
      <c r="E638" s="276"/>
      <c r="F638" s="276"/>
      <c r="G638" s="276"/>
      <c r="H638" s="276"/>
      <c r="I638" s="276"/>
      <c r="J638" s="276"/>
      <c r="K638" s="276"/>
      <c r="L638" s="276"/>
      <c r="M638" s="276"/>
      <c r="N638" s="276"/>
      <c r="O638" s="276"/>
      <c r="P638" s="276"/>
      <c r="Q638" s="276"/>
      <c r="R638" s="276"/>
      <c r="S638" s="276"/>
      <c r="T638" s="276"/>
      <c r="U638" s="276"/>
      <c r="V638" s="276"/>
      <c r="W638" s="276"/>
      <c r="X638" s="276"/>
    </row>
    <row r="639" spans="1:24" s="44" customFormat="1" x14ac:dyDescent="0.65">
      <c r="A639" s="314" t="s">
        <v>1070</v>
      </c>
      <c r="B639" s="314"/>
      <c r="C639" s="314"/>
      <c r="D639" s="314"/>
      <c r="E639" s="314"/>
      <c r="F639" s="314"/>
      <c r="G639" s="314"/>
      <c r="H639" s="314"/>
      <c r="I639" s="314"/>
      <c r="J639" s="314"/>
      <c r="K639" s="314"/>
      <c r="L639" s="314"/>
      <c r="M639" s="314"/>
      <c r="N639" s="314"/>
      <c r="O639" s="314"/>
      <c r="P639" s="314"/>
      <c r="Q639" s="314"/>
      <c r="R639" s="314"/>
      <c r="S639" s="314"/>
      <c r="T639" s="314"/>
      <c r="U639" s="314"/>
      <c r="V639" s="314"/>
      <c r="W639" s="314"/>
      <c r="X639" s="314"/>
    </row>
    <row r="640" spans="1:24" s="44" customFormat="1" ht="21.75" x14ac:dyDescent="0.5">
      <c r="A640" s="271" t="s">
        <v>1089</v>
      </c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3"/>
      <c r="O640" s="271" t="s">
        <v>1101</v>
      </c>
      <c r="P640" s="272"/>
      <c r="Q640" s="272"/>
      <c r="R640" s="272"/>
      <c r="S640" s="272"/>
      <c r="T640" s="272"/>
      <c r="U640" s="272"/>
      <c r="V640" s="272"/>
      <c r="W640" s="272"/>
      <c r="X640" s="273"/>
    </row>
    <row r="641" spans="1:24" s="44" customFormat="1" ht="21.75" x14ac:dyDescent="0.5">
      <c r="A641" s="306" t="s">
        <v>1071</v>
      </c>
      <c r="B641" s="156"/>
      <c r="C641" s="144"/>
      <c r="D641" s="277" t="s">
        <v>0</v>
      </c>
      <c r="E641" s="289" t="s">
        <v>1</v>
      </c>
      <c r="F641" s="143"/>
      <c r="G641" s="291" t="s">
        <v>18</v>
      </c>
      <c r="H641" s="292"/>
      <c r="I641" s="293"/>
      <c r="J641" s="265" t="s">
        <v>1088</v>
      </c>
      <c r="K641" s="266"/>
      <c r="L641" s="266"/>
      <c r="M641" s="266"/>
      <c r="N641" s="267"/>
      <c r="O641" s="268" t="s">
        <v>1071</v>
      </c>
      <c r="P641" s="156"/>
      <c r="Q641" s="156"/>
      <c r="R641" s="156"/>
      <c r="S641" s="308" t="s">
        <v>1088</v>
      </c>
      <c r="T641" s="309"/>
      <c r="U641" s="309"/>
      <c r="V641" s="309"/>
      <c r="W641" s="310"/>
      <c r="X641" s="261" t="s">
        <v>1100</v>
      </c>
    </row>
    <row r="642" spans="1:24" s="44" customFormat="1" ht="21.75" x14ac:dyDescent="0.5">
      <c r="A642" s="307"/>
      <c r="B642" s="157" t="s">
        <v>1072</v>
      </c>
      <c r="C642" s="145" t="s">
        <v>1073</v>
      </c>
      <c r="D642" s="278"/>
      <c r="E642" s="290"/>
      <c r="F642" s="154" t="s">
        <v>1075</v>
      </c>
      <c r="G642" s="277" t="s">
        <v>19</v>
      </c>
      <c r="H642" s="277" t="s">
        <v>20</v>
      </c>
      <c r="I642" s="277" t="s">
        <v>21</v>
      </c>
      <c r="J642" s="146"/>
      <c r="K642" s="261" t="s">
        <v>1079</v>
      </c>
      <c r="L642" s="261" t="s">
        <v>1080</v>
      </c>
      <c r="M642" s="147"/>
      <c r="N642" s="149" t="s">
        <v>1086</v>
      </c>
      <c r="O642" s="269"/>
      <c r="P642" s="157"/>
      <c r="Q642" s="157" t="s">
        <v>1072</v>
      </c>
      <c r="R642" s="157" t="s">
        <v>1094</v>
      </c>
      <c r="S642" s="149"/>
      <c r="T642" s="281" t="s">
        <v>1079</v>
      </c>
      <c r="U642" s="261" t="s">
        <v>1080</v>
      </c>
      <c r="V642" s="147"/>
      <c r="W642" s="149" t="s">
        <v>1097</v>
      </c>
      <c r="X642" s="262"/>
    </row>
    <row r="643" spans="1:24" s="44" customFormat="1" ht="21.75" x14ac:dyDescent="0.5">
      <c r="A643" s="307"/>
      <c r="B643" s="157" t="s">
        <v>22</v>
      </c>
      <c r="C643" s="145" t="s">
        <v>1074</v>
      </c>
      <c r="D643" s="278"/>
      <c r="E643" s="290"/>
      <c r="F643" s="106" t="s">
        <v>1076</v>
      </c>
      <c r="G643" s="278"/>
      <c r="H643" s="278"/>
      <c r="I643" s="278"/>
      <c r="J643" s="148" t="s">
        <v>1078</v>
      </c>
      <c r="K643" s="262"/>
      <c r="L643" s="262"/>
      <c r="M643" s="147" t="s">
        <v>1081</v>
      </c>
      <c r="N643" s="150" t="s">
        <v>1085</v>
      </c>
      <c r="O643" s="269"/>
      <c r="P643" s="157" t="s">
        <v>1090</v>
      </c>
      <c r="Q643" s="157" t="s">
        <v>1091</v>
      </c>
      <c r="R643" s="157" t="s">
        <v>1095</v>
      </c>
      <c r="S643" s="150" t="s">
        <v>1078</v>
      </c>
      <c r="T643" s="284"/>
      <c r="U643" s="262"/>
      <c r="V643" s="147" t="s">
        <v>1081</v>
      </c>
      <c r="W643" s="150" t="s">
        <v>1098</v>
      </c>
      <c r="X643" s="262"/>
    </row>
    <row r="644" spans="1:24" s="44" customFormat="1" ht="21.75" x14ac:dyDescent="0.5">
      <c r="A644" s="307"/>
      <c r="B644" s="157"/>
      <c r="C644" s="145" t="s">
        <v>861</v>
      </c>
      <c r="D644" s="278"/>
      <c r="E644" s="290"/>
      <c r="F644" s="154" t="s">
        <v>1077</v>
      </c>
      <c r="G644" s="278"/>
      <c r="H644" s="278"/>
      <c r="I644" s="278"/>
      <c r="J644" s="148" t="s">
        <v>1082</v>
      </c>
      <c r="K644" s="262"/>
      <c r="L644" s="262"/>
      <c r="M644" s="147" t="s">
        <v>1084</v>
      </c>
      <c r="N644" s="150" t="s">
        <v>1087</v>
      </c>
      <c r="O644" s="269"/>
      <c r="P644" s="157"/>
      <c r="Q644" s="157" t="s">
        <v>1092</v>
      </c>
      <c r="R644" s="157" t="s">
        <v>1096</v>
      </c>
      <c r="S644" s="150" t="s">
        <v>1082</v>
      </c>
      <c r="T644" s="284"/>
      <c r="U644" s="262"/>
      <c r="V644" s="147" t="s">
        <v>1084</v>
      </c>
      <c r="W644" s="150" t="s">
        <v>1091</v>
      </c>
      <c r="X644" s="262"/>
    </row>
    <row r="645" spans="1:24" s="44" customFormat="1" ht="21.75" x14ac:dyDescent="0.5">
      <c r="A645" s="28"/>
      <c r="B645" s="158"/>
      <c r="C645" s="22"/>
      <c r="D645" s="153"/>
      <c r="E645" s="22"/>
      <c r="F645" s="155"/>
      <c r="G645" s="295"/>
      <c r="H645" s="295"/>
      <c r="I645" s="295"/>
      <c r="J645" s="152" t="s">
        <v>1083</v>
      </c>
      <c r="K645" s="263"/>
      <c r="L645" s="263"/>
      <c r="M645" s="30" t="s">
        <v>1085</v>
      </c>
      <c r="N645" s="151" t="s">
        <v>1072</v>
      </c>
      <c r="O645" s="270"/>
      <c r="P645" s="158"/>
      <c r="Q645" s="158" t="s">
        <v>1093</v>
      </c>
      <c r="R645" s="158"/>
      <c r="S645" s="151" t="s">
        <v>1083</v>
      </c>
      <c r="T645" s="296"/>
      <c r="U645" s="263"/>
      <c r="V645" s="30" t="s">
        <v>1085</v>
      </c>
      <c r="W645" s="151" t="s">
        <v>1099</v>
      </c>
      <c r="X645" s="263"/>
    </row>
    <row r="646" spans="1:24" s="44" customFormat="1" ht="21.75" x14ac:dyDescent="0.5">
      <c r="A646" s="28" t="s">
        <v>2129</v>
      </c>
      <c r="B646" s="33" t="s">
        <v>13</v>
      </c>
      <c r="C646" s="46">
        <v>1159</v>
      </c>
      <c r="D646" s="46">
        <v>108</v>
      </c>
      <c r="E646" s="46">
        <v>4524</v>
      </c>
      <c r="F646" s="34"/>
      <c r="G646" s="32">
        <v>1</v>
      </c>
      <c r="H646" s="32">
        <v>1</v>
      </c>
      <c r="I646" s="32">
        <v>73</v>
      </c>
      <c r="J646" s="32">
        <f>SUM(G646*400+H646*100+I646)</f>
        <v>573</v>
      </c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228" t="s">
        <v>640</v>
      </c>
    </row>
    <row r="647" spans="1:24" s="44" customFormat="1" ht="21.75" x14ac:dyDescent="0.5">
      <c r="A647" s="28" t="s">
        <v>2130</v>
      </c>
      <c r="B647" s="33" t="s">
        <v>13</v>
      </c>
      <c r="C647" s="46">
        <v>1158</v>
      </c>
      <c r="D647" s="46">
        <v>107</v>
      </c>
      <c r="E647" s="46">
        <v>4547</v>
      </c>
      <c r="F647" s="34">
        <v>1</v>
      </c>
      <c r="G647" s="32">
        <v>1</v>
      </c>
      <c r="H647" s="32" t="s">
        <v>25</v>
      </c>
      <c r="I647" s="32">
        <v>75</v>
      </c>
      <c r="J647" s="32"/>
      <c r="K647" s="32"/>
      <c r="L647" s="32"/>
      <c r="M647" s="32">
        <f>SUM(G647*400+I647)</f>
        <v>475</v>
      </c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228" t="s">
        <v>538</v>
      </c>
    </row>
    <row r="648" spans="1:24" s="44" customFormat="1" ht="21.75" x14ac:dyDescent="0.5">
      <c r="A648" s="28" t="s">
        <v>2131</v>
      </c>
      <c r="B648" s="33" t="s">
        <v>13</v>
      </c>
      <c r="C648" s="46">
        <v>8950</v>
      </c>
      <c r="D648" s="46">
        <v>178</v>
      </c>
      <c r="E648" s="46">
        <v>7654</v>
      </c>
      <c r="F648" s="34">
        <v>1</v>
      </c>
      <c r="G648" s="32">
        <v>1</v>
      </c>
      <c r="H648" s="32" t="s">
        <v>25</v>
      </c>
      <c r="I648" s="32">
        <v>75</v>
      </c>
      <c r="J648" s="32"/>
      <c r="K648" s="32"/>
      <c r="L648" s="32"/>
      <c r="M648" s="32">
        <f>SUM(G648*400+I648)</f>
        <v>475</v>
      </c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228" t="s">
        <v>538</v>
      </c>
    </row>
    <row r="649" spans="1:24" s="44" customFormat="1" ht="21.75" x14ac:dyDescent="0.5">
      <c r="A649" s="28" t="s">
        <v>2132</v>
      </c>
      <c r="B649" s="33" t="s">
        <v>13</v>
      </c>
      <c r="C649" s="46">
        <v>65446</v>
      </c>
      <c r="D649" s="46">
        <v>13</v>
      </c>
      <c r="E649" s="46">
        <v>3618</v>
      </c>
      <c r="F649" s="34">
        <v>9</v>
      </c>
      <c r="G649" s="32">
        <v>3</v>
      </c>
      <c r="H649" s="32">
        <v>1</v>
      </c>
      <c r="I649" s="32">
        <v>29</v>
      </c>
      <c r="J649" s="32">
        <f>SUM(G649*400+H649*100+I649)</f>
        <v>1329</v>
      </c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228" t="s">
        <v>771</v>
      </c>
    </row>
    <row r="650" spans="1:24" s="44" customFormat="1" ht="21.75" x14ac:dyDescent="0.5">
      <c r="A650" s="28" t="s">
        <v>2133</v>
      </c>
      <c r="B650" s="33" t="s">
        <v>13</v>
      </c>
      <c r="C650" s="46">
        <v>1145</v>
      </c>
      <c r="D650" s="46">
        <v>53</v>
      </c>
      <c r="E650" s="46">
        <v>4355</v>
      </c>
      <c r="F650" s="34">
        <v>4</v>
      </c>
      <c r="G650" s="32">
        <v>1</v>
      </c>
      <c r="H650" s="32" t="s">
        <v>25</v>
      </c>
      <c r="I650" s="32">
        <v>17</v>
      </c>
      <c r="J650" s="32">
        <f>SUM(G650*400+I650)</f>
        <v>417</v>
      </c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228" t="s">
        <v>333</v>
      </c>
    </row>
    <row r="651" spans="1:24" s="44" customFormat="1" ht="21.75" x14ac:dyDescent="0.5">
      <c r="A651" s="28" t="s">
        <v>2134</v>
      </c>
      <c r="B651" s="33" t="s">
        <v>13</v>
      </c>
      <c r="C651" s="46">
        <v>6040</v>
      </c>
      <c r="D651" s="46">
        <v>164</v>
      </c>
      <c r="E651" s="46">
        <v>6010</v>
      </c>
      <c r="F651" s="34">
        <v>9</v>
      </c>
      <c r="G651" s="32" t="s">
        <v>25</v>
      </c>
      <c r="H651" s="32">
        <v>3</v>
      </c>
      <c r="I651" s="32">
        <v>71</v>
      </c>
      <c r="J651" s="32">
        <f>SUM(H651*100+I651)</f>
        <v>371</v>
      </c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228" t="s">
        <v>161</v>
      </c>
    </row>
    <row r="652" spans="1:24" s="44" customFormat="1" ht="21.75" x14ac:dyDescent="0.5">
      <c r="A652" s="28" t="s">
        <v>2135</v>
      </c>
      <c r="B652" s="33" t="s">
        <v>13</v>
      </c>
      <c r="C652" s="46">
        <v>6039</v>
      </c>
      <c r="D652" s="46">
        <v>163</v>
      </c>
      <c r="E652" s="46">
        <v>6009</v>
      </c>
      <c r="F652" s="34">
        <v>4</v>
      </c>
      <c r="G652" s="32" t="s">
        <v>25</v>
      </c>
      <c r="H652" s="32">
        <v>3</v>
      </c>
      <c r="I652" s="32">
        <v>71</v>
      </c>
      <c r="J652" s="32"/>
      <c r="K652" s="32">
        <f>SUM(H652*100+I652)</f>
        <v>371</v>
      </c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228" t="s">
        <v>32</v>
      </c>
    </row>
    <row r="653" spans="1:24" s="44" customFormat="1" ht="21.75" x14ac:dyDescent="0.5">
      <c r="A653" s="28" t="s">
        <v>2136</v>
      </c>
      <c r="B653" s="33" t="s">
        <v>13</v>
      </c>
      <c r="C653" s="46">
        <v>6041</v>
      </c>
      <c r="D653" s="46">
        <v>165</v>
      </c>
      <c r="E653" s="46">
        <v>6011</v>
      </c>
      <c r="F653" s="34">
        <v>9</v>
      </c>
      <c r="G653" s="32" t="s">
        <v>25</v>
      </c>
      <c r="H653" s="32">
        <v>3</v>
      </c>
      <c r="I653" s="32">
        <v>25</v>
      </c>
      <c r="J653" s="32">
        <f>SUM(H653*100+I653)</f>
        <v>325</v>
      </c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228" t="s">
        <v>636</v>
      </c>
    </row>
    <row r="654" spans="1:24" s="44" customFormat="1" ht="21.75" x14ac:dyDescent="0.5">
      <c r="A654" s="28" t="s">
        <v>2137</v>
      </c>
      <c r="B654" s="33" t="s">
        <v>13</v>
      </c>
      <c r="C654" s="46">
        <v>6003</v>
      </c>
      <c r="D654" s="46">
        <v>162</v>
      </c>
      <c r="E654" s="46">
        <v>6008</v>
      </c>
      <c r="F654" s="34">
        <v>4</v>
      </c>
      <c r="G654" s="32" t="s">
        <v>25</v>
      </c>
      <c r="H654" s="32" t="s">
        <v>25</v>
      </c>
      <c r="I654" s="32">
        <v>46</v>
      </c>
      <c r="J654" s="32"/>
      <c r="K654" s="32"/>
      <c r="L654" s="32">
        <f>SUM(I654)</f>
        <v>46</v>
      </c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228" t="s">
        <v>539</v>
      </c>
    </row>
    <row r="655" spans="1:24" s="44" customFormat="1" ht="21.75" x14ac:dyDescent="0.5">
      <c r="A655" s="28" t="s">
        <v>2138</v>
      </c>
      <c r="B655" s="33" t="s">
        <v>13</v>
      </c>
      <c r="C655" s="46">
        <v>3717</v>
      </c>
      <c r="D655" s="46">
        <v>11</v>
      </c>
      <c r="E655" s="46">
        <v>4971</v>
      </c>
      <c r="F655" s="34">
        <v>4</v>
      </c>
      <c r="G655" s="32" t="s">
        <v>25</v>
      </c>
      <c r="H655" s="32">
        <v>2</v>
      </c>
      <c r="I655" s="32">
        <v>4</v>
      </c>
      <c r="J655" s="32">
        <f>SUM(H655*100+I655)</f>
        <v>204</v>
      </c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42" t="s">
        <v>541</v>
      </c>
    </row>
    <row r="656" spans="1:24" s="44" customFormat="1" ht="21.75" x14ac:dyDescent="0.5">
      <c r="A656" s="28" t="s">
        <v>2139</v>
      </c>
      <c r="B656" s="33" t="s">
        <v>13</v>
      </c>
      <c r="C656" s="46">
        <v>4434</v>
      </c>
      <c r="D656" s="46">
        <v>26</v>
      </c>
      <c r="E656" s="46">
        <v>5365</v>
      </c>
      <c r="F656" s="34"/>
      <c r="G656" s="32" t="s">
        <v>25</v>
      </c>
      <c r="H656" s="32">
        <v>2</v>
      </c>
      <c r="I656" s="32">
        <v>52.3</v>
      </c>
      <c r="J656" s="32">
        <f>SUM(H656*100+I656)</f>
        <v>252.3</v>
      </c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42" t="s">
        <v>541</v>
      </c>
    </row>
    <row r="657" spans="1:24" s="44" customFormat="1" ht="21.75" x14ac:dyDescent="0.5">
      <c r="A657" s="28" t="s">
        <v>2140</v>
      </c>
      <c r="B657" s="33" t="s">
        <v>13</v>
      </c>
      <c r="C657" s="46">
        <v>42404</v>
      </c>
      <c r="D657" s="46">
        <v>357</v>
      </c>
      <c r="E657" s="46">
        <v>275</v>
      </c>
      <c r="F657" s="34">
        <v>4</v>
      </c>
      <c r="G657" s="32" t="s">
        <v>25</v>
      </c>
      <c r="H657" s="32">
        <v>2</v>
      </c>
      <c r="I657" s="32">
        <v>53.3</v>
      </c>
      <c r="J657" s="32"/>
      <c r="K657" s="32"/>
      <c r="L657" s="32">
        <f>SUM(H657*100+I657)</f>
        <v>253.3</v>
      </c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42" t="s">
        <v>150</v>
      </c>
    </row>
    <row r="658" spans="1:24" s="44" customFormat="1" ht="21.75" x14ac:dyDescent="0.5">
      <c r="A658" s="28" t="s">
        <v>2141</v>
      </c>
      <c r="B658" s="33" t="s">
        <v>13</v>
      </c>
      <c r="C658" s="46">
        <v>42409</v>
      </c>
      <c r="D658" s="46">
        <v>411</v>
      </c>
      <c r="E658" s="46">
        <v>422</v>
      </c>
      <c r="F658" s="34">
        <v>13</v>
      </c>
      <c r="G658" s="32" t="s">
        <v>25</v>
      </c>
      <c r="H658" s="32">
        <v>1</v>
      </c>
      <c r="I658" s="32">
        <v>76</v>
      </c>
      <c r="J658" s="32"/>
      <c r="K658" s="32">
        <f>SUM(H658*100+I658)</f>
        <v>176</v>
      </c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42" t="s">
        <v>359</v>
      </c>
    </row>
    <row r="659" spans="1:24" s="44" customFormat="1" ht="21.75" x14ac:dyDescent="0.5">
      <c r="A659" s="28" t="s">
        <v>2142</v>
      </c>
      <c r="B659" s="33" t="s">
        <v>13</v>
      </c>
      <c r="C659" s="46">
        <v>42403</v>
      </c>
      <c r="D659" s="46">
        <v>258</v>
      </c>
      <c r="E659" s="46">
        <v>276</v>
      </c>
      <c r="F659" s="34">
        <v>4</v>
      </c>
      <c r="G659" s="32" t="s">
        <v>25</v>
      </c>
      <c r="H659" s="32">
        <v>3</v>
      </c>
      <c r="I659" s="32">
        <v>13</v>
      </c>
      <c r="J659" s="32"/>
      <c r="K659" s="32">
        <f>SUM(H659*100+I659)</f>
        <v>313</v>
      </c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42" t="s">
        <v>713</v>
      </c>
    </row>
    <row r="660" spans="1:24" s="44" customFormat="1" ht="21.75" x14ac:dyDescent="0.5">
      <c r="A660" s="28" t="s">
        <v>2143</v>
      </c>
      <c r="B660" s="33" t="s">
        <v>13</v>
      </c>
      <c r="C660" s="46">
        <v>9654</v>
      </c>
      <c r="D660" s="46">
        <v>59</v>
      </c>
      <c r="E660" s="46">
        <v>8162</v>
      </c>
      <c r="F660" s="34">
        <v>9</v>
      </c>
      <c r="G660" s="32" t="s">
        <v>25</v>
      </c>
      <c r="H660" s="32">
        <v>1</v>
      </c>
      <c r="I660" s="32">
        <v>50</v>
      </c>
      <c r="J660" s="32"/>
      <c r="K660" s="32"/>
      <c r="L660" s="32">
        <f>SUM(H660*100+I660)</f>
        <v>150</v>
      </c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42" t="s">
        <v>772</v>
      </c>
    </row>
    <row r="661" spans="1:24" s="44" customFormat="1" ht="21.75" x14ac:dyDescent="0.5">
      <c r="A661" s="28" t="s">
        <v>2144</v>
      </c>
      <c r="B661" s="33" t="s">
        <v>13</v>
      </c>
      <c r="C661" s="46">
        <v>42045</v>
      </c>
      <c r="D661" s="46">
        <v>410</v>
      </c>
      <c r="E661" s="46">
        <v>421</v>
      </c>
      <c r="F661" s="34">
        <v>4</v>
      </c>
      <c r="G661" s="32">
        <v>4</v>
      </c>
      <c r="H661" s="32">
        <v>2</v>
      </c>
      <c r="I661" s="32">
        <v>14</v>
      </c>
      <c r="J661" s="32"/>
      <c r="K661" s="32"/>
      <c r="L661" s="32">
        <f>SUM(G661*400+H661*100+I661)</f>
        <v>1814</v>
      </c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42" t="s">
        <v>754</v>
      </c>
    </row>
    <row r="662" spans="1:24" s="44" customFormat="1" ht="21.75" x14ac:dyDescent="0.5">
      <c r="A662" s="28" t="s">
        <v>2145</v>
      </c>
      <c r="B662" s="33" t="s">
        <v>13</v>
      </c>
      <c r="C662" s="46">
        <v>42318</v>
      </c>
      <c r="D662" s="46">
        <v>418</v>
      </c>
      <c r="E662" s="46">
        <v>428</v>
      </c>
      <c r="F662" s="34"/>
      <c r="G662" s="32" t="s">
        <v>25</v>
      </c>
      <c r="H662" s="32">
        <v>2</v>
      </c>
      <c r="I662" s="32">
        <v>55</v>
      </c>
      <c r="J662" s="32"/>
      <c r="K662" s="32">
        <f>SUM(H662*100+I662)</f>
        <v>255</v>
      </c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42" t="s">
        <v>235</v>
      </c>
    </row>
    <row r="663" spans="1:24" s="44" customFormat="1" ht="21.75" x14ac:dyDescent="0.5">
      <c r="A663" s="28" t="s">
        <v>2146</v>
      </c>
      <c r="B663" s="33" t="s">
        <v>13</v>
      </c>
      <c r="C663" s="46">
        <v>42317</v>
      </c>
      <c r="D663" s="46">
        <v>417</v>
      </c>
      <c r="E663" s="46">
        <v>427</v>
      </c>
      <c r="F663" s="34">
        <v>9</v>
      </c>
      <c r="G663" s="32" t="s">
        <v>25</v>
      </c>
      <c r="H663" s="32">
        <v>2</v>
      </c>
      <c r="I663" s="32">
        <v>49</v>
      </c>
      <c r="J663" s="32"/>
      <c r="K663" s="32"/>
      <c r="L663" s="32"/>
      <c r="M663" s="32"/>
      <c r="N663" s="32">
        <f>SUM(H663*100+I663)</f>
        <v>249</v>
      </c>
      <c r="O663" s="32"/>
      <c r="P663" s="32"/>
      <c r="Q663" s="32"/>
      <c r="R663" s="32"/>
      <c r="S663" s="32"/>
      <c r="T663" s="32"/>
      <c r="U663" s="32"/>
      <c r="V663" s="32"/>
      <c r="W663" s="32"/>
      <c r="X663" s="42" t="s">
        <v>96</v>
      </c>
    </row>
    <row r="664" spans="1:24" s="44" customFormat="1" ht="21.75" x14ac:dyDescent="0.5">
      <c r="A664" s="28" t="s">
        <v>2147</v>
      </c>
      <c r="B664" s="33" t="s">
        <v>13</v>
      </c>
      <c r="C664" s="46">
        <v>42316</v>
      </c>
      <c r="D664" s="46">
        <v>416</v>
      </c>
      <c r="E664" s="46">
        <v>426</v>
      </c>
      <c r="F664" s="34">
        <v>9</v>
      </c>
      <c r="G664" s="32" t="s">
        <v>25</v>
      </c>
      <c r="H664" s="32">
        <v>1</v>
      </c>
      <c r="I664" s="32">
        <v>78</v>
      </c>
      <c r="J664" s="32"/>
      <c r="K664" s="32">
        <f>SUM(H664*100+I664)</f>
        <v>178</v>
      </c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42" t="s">
        <v>773</v>
      </c>
    </row>
    <row r="665" spans="1:24" s="44" customFormat="1" ht="21.75" x14ac:dyDescent="0.5">
      <c r="A665" s="28" t="s">
        <v>2148</v>
      </c>
      <c r="B665" s="33" t="s">
        <v>13</v>
      </c>
      <c r="C665" s="46">
        <v>42315</v>
      </c>
      <c r="D665" s="46">
        <v>415</v>
      </c>
      <c r="E665" s="46">
        <v>425</v>
      </c>
      <c r="F665" s="34">
        <v>9</v>
      </c>
      <c r="G665" s="32" t="s">
        <v>25</v>
      </c>
      <c r="H665" s="32">
        <v>1</v>
      </c>
      <c r="I665" s="32">
        <v>37.1</v>
      </c>
      <c r="J665" s="32"/>
      <c r="K665" s="32">
        <f>SUM(H665*100+I665)</f>
        <v>137.1</v>
      </c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42" t="s">
        <v>774</v>
      </c>
    </row>
    <row r="666" spans="1:24" s="44" customFormat="1" ht="21.75" x14ac:dyDescent="0.5">
      <c r="A666" s="28" t="s">
        <v>2149</v>
      </c>
      <c r="B666" s="33" t="s">
        <v>13</v>
      </c>
      <c r="C666" s="46">
        <v>162</v>
      </c>
      <c r="D666" s="46">
        <v>861</v>
      </c>
      <c r="E666" s="46">
        <v>4031</v>
      </c>
      <c r="F666" s="34">
        <v>9</v>
      </c>
      <c r="G666" s="32" t="s">
        <v>25</v>
      </c>
      <c r="H666" s="32">
        <v>2</v>
      </c>
      <c r="I666" s="32">
        <v>42.6</v>
      </c>
      <c r="J666" s="32"/>
      <c r="K666" s="32"/>
      <c r="L666" s="32"/>
      <c r="M666" s="32"/>
      <c r="N666" s="32">
        <f>SUM(H666*100+I666)</f>
        <v>242.6</v>
      </c>
      <c r="O666" s="32"/>
      <c r="P666" s="32"/>
      <c r="Q666" s="32"/>
      <c r="R666" s="32"/>
      <c r="S666" s="32"/>
      <c r="T666" s="32"/>
      <c r="U666" s="32"/>
      <c r="V666" s="32"/>
      <c r="W666" s="32"/>
      <c r="X666" s="42" t="s">
        <v>775</v>
      </c>
    </row>
    <row r="667" spans="1:24" s="44" customFormat="1" ht="21.75" x14ac:dyDescent="0.5">
      <c r="A667" s="28" t="s">
        <v>2150</v>
      </c>
      <c r="B667" s="33" t="s">
        <v>13</v>
      </c>
      <c r="C667" s="46">
        <v>9277</v>
      </c>
      <c r="D667" s="46">
        <v>55</v>
      </c>
      <c r="E667" s="46">
        <v>7940</v>
      </c>
      <c r="F667" s="34">
        <v>9</v>
      </c>
      <c r="G667" s="32" t="s">
        <v>25</v>
      </c>
      <c r="H667" s="32">
        <v>1</v>
      </c>
      <c r="I667" s="32">
        <v>78</v>
      </c>
      <c r="J667" s="32"/>
      <c r="K667" s="32"/>
      <c r="L667" s="32"/>
      <c r="M667" s="32"/>
      <c r="N667" s="32">
        <f>SUM(H667*100+I667)</f>
        <v>178</v>
      </c>
      <c r="O667" s="32"/>
      <c r="P667" s="32"/>
      <c r="Q667" s="32"/>
      <c r="R667" s="32"/>
      <c r="S667" s="32"/>
      <c r="T667" s="32"/>
      <c r="U667" s="32"/>
      <c r="V667" s="32"/>
      <c r="W667" s="32"/>
      <c r="X667" s="42" t="s">
        <v>193</v>
      </c>
    </row>
    <row r="668" spans="1:24" s="44" customFormat="1" ht="21.75" x14ac:dyDescent="0.5">
      <c r="A668" s="28" t="s">
        <v>2151</v>
      </c>
      <c r="B668" s="33" t="s">
        <v>13</v>
      </c>
      <c r="C668" s="46">
        <v>42321</v>
      </c>
      <c r="D668" s="46">
        <v>427</v>
      </c>
      <c r="E668" s="46">
        <v>437</v>
      </c>
      <c r="F668" s="34">
        <v>9</v>
      </c>
      <c r="G668" s="32" t="s">
        <v>25</v>
      </c>
      <c r="H668" s="32">
        <v>1</v>
      </c>
      <c r="I668" s="32">
        <v>62</v>
      </c>
      <c r="J668" s="32"/>
      <c r="K668" s="32">
        <f>SUM(H668*100+I668)</f>
        <v>162</v>
      </c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42" t="s">
        <v>32</v>
      </c>
    </row>
    <row r="669" spans="1:24" s="44" customFormat="1" ht="21.75" x14ac:dyDescent="0.5">
      <c r="A669" s="28" t="s">
        <v>2152</v>
      </c>
      <c r="B669" s="33" t="s">
        <v>13</v>
      </c>
      <c r="C669" s="46">
        <v>42322</v>
      </c>
      <c r="D669" s="46">
        <v>428</v>
      </c>
      <c r="E669" s="46">
        <v>438</v>
      </c>
      <c r="F669" s="34">
        <v>9</v>
      </c>
      <c r="G669" s="32" t="s">
        <v>25</v>
      </c>
      <c r="H669" s="32" t="s">
        <v>25</v>
      </c>
      <c r="I669" s="32">
        <v>75</v>
      </c>
      <c r="J669" s="32"/>
      <c r="K669" s="32">
        <f>SUM(I669)</f>
        <v>75</v>
      </c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42" t="s">
        <v>32</v>
      </c>
    </row>
    <row r="670" spans="1:24" s="44" customFormat="1" ht="21.75" x14ac:dyDescent="0.5">
      <c r="A670" s="28" t="s">
        <v>2153</v>
      </c>
      <c r="B670" s="33" t="s">
        <v>13</v>
      </c>
      <c r="C670" s="46">
        <v>42297</v>
      </c>
      <c r="D670" s="46">
        <v>429</v>
      </c>
      <c r="E670" s="46">
        <v>439</v>
      </c>
      <c r="F670" s="34">
        <v>9</v>
      </c>
      <c r="G670" s="32" t="s">
        <v>25</v>
      </c>
      <c r="H670" s="32">
        <v>1</v>
      </c>
      <c r="I670" s="32">
        <v>82</v>
      </c>
      <c r="J670" s="32"/>
      <c r="K670" s="32">
        <f>SUM(H670*100+I670)</f>
        <v>182</v>
      </c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42" t="s">
        <v>235</v>
      </c>
    </row>
    <row r="671" spans="1:24" s="44" customFormat="1" ht="21.75" x14ac:dyDescent="0.5">
      <c r="A671" s="28" t="s">
        <v>2154</v>
      </c>
      <c r="B671" s="33" t="s">
        <v>13</v>
      </c>
      <c r="C671" s="46">
        <v>42329</v>
      </c>
      <c r="D671" s="46">
        <v>430</v>
      </c>
      <c r="E671" s="46">
        <v>440</v>
      </c>
      <c r="F671" s="34">
        <v>9</v>
      </c>
      <c r="G671" s="32" t="s">
        <v>25</v>
      </c>
      <c r="H671" s="32">
        <v>3</v>
      </c>
      <c r="I671" s="32">
        <v>64</v>
      </c>
      <c r="J671" s="32"/>
      <c r="K671" s="32">
        <f>SUM(H671*100+I671)</f>
        <v>364</v>
      </c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42" t="s">
        <v>776</v>
      </c>
    </row>
    <row r="672" spans="1:24" s="44" customFormat="1" x14ac:dyDescent="0.65">
      <c r="A672" s="315" t="s">
        <v>1990</v>
      </c>
      <c r="B672" s="315"/>
      <c r="C672" s="315"/>
      <c r="D672" s="315"/>
      <c r="E672" s="315"/>
      <c r="F672" s="315"/>
      <c r="G672" s="315"/>
      <c r="H672" s="315"/>
      <c r="I672" s="315"/>
      <c r="J672" s="315"/>
      <c r="K672" s="315"/>
      <c r="L672" s="315"/>
      <c r="M672" s="315"/>
      <c r="N672" s="315"/>
      <c r="O672" s="315"/>
      <c r="P672" s="315"/>
      <c r="Q672" s="315"/>
      <c r="R672" s="315"/>
      <c r="S672" s="315"/>
      <c r="T672" s="315"/>
      <c r="U672" s="315"/>
      <c r="V672" s="315"/>
      <c r="W672" s="315"/>
      <c r="X672" s="315"/>
    </row>
    <row r="673" spans="1:24" s="44" customFormat="1" x14ac:dyDescent="0.5">
      <c r="A673" s="313" t="s">
        <v>1102</v>
      </c>
      <c r="B673" s="313"/>
      <c r="C673" s="313"/>
      <c r="D673" s="313"/>
      <c r="E673" s="313"/>
      <c r="F673" s="313"/>
      <c r="G673" s="313"/>
      <c r="H673" s="313"/>
      <c r="I673" s="313"/>
      <c r="J673" s="313"/>
      <c r="K673" s="313"/>
      <c r="L673" s="313"/>
      <c r="M673" s="313"/>
      <c r="N673" s="313"/>
      <c r="O673" s="313"/>
      <c r="P673" s="313"/>
      <c r="Q673" s="313"/>
      <c r="R673" s="313"/>
      <c r="S673" s="313"/>
      <c r="T673" s="313"/>
      <c r="U673" s="313"/>
      <c r="V673" s="313"/>
      <c r="W673" s="313"/>
      <c r="X673" s="313"/>
    </row>
    <row r="674" spans="1:24" s="44" customFormat="1" x14ac:dyDescent="0.5">
      <c r="A674" s="276" t="s">
        <v>1069</v>
      </c>
      <c r="B674" s="276"/>
      <c r="C674" s="276"/>
      <c r="D674" s="276"/>
      <c r="E674" s="276"/>
      <c r="F674" s="276"/>
      <c r="G674" s="276"/>
      <c r="H674" s="276"/>
      <c r="I674" s="276"/>
      <c r="J674" s="276"/>
      <c r="K674" s="276"/>
      <c r="L674" s="276"/>
      <c r="M674" s="276"/>
      <c r="N674" s="276"/>
      <c r="O674" s="276"/>
      <c r="P674" s="276"/>
      <c r="Q674" s="276"/>
      <c r="R674" s="276"/>
      <c r="S674" s="276"/>
      <c r="T674" s="276"/>
      <c r="U674" s="276"/>
      <c r="V674" s="276"/>
      <c r="W674" s="276"/>
      <c r="X674" s="276"/>
    </row>
    <row r="675" spans="1:24" s="44" customFormat="1" x14ac:dyDescent="0.65">
      <c r="A675" s="314" t="s">
        <v>1070</v>
      </c>
      <c r="B675" s="314"/>
      <c r="C675" s="314"/>
      <c r="D675" s="314"/>
      <c r="E675" s="314"/>
      <c r="F675" s="314"/>
      <c r="G675" s="314"/>
      <c r="H675" s="314"/>
      <c r="I675" s="314"/>
      <c r="J675" s="314"/>
      <c r="K675" s="314"/>
      <c r="L675" s="314"/>
      <c r="M675" s="314"/>
      <c r="N675" s="314"/>
      <c r="O675" s="314"/>
      <c r="P675" s="314"/>
      <c r="Q675" s="314"/>
      <c r="R675" s="314"/>
      <c r="S675" s="314"/>
      <c r="T675" s="314"/>
      <c r="U675" s="314"/>
      <c r="V675" s="314"/>
      <c r="W675" s="314"/>
      <c r="X675" s="314"/>
    </row>
    <row r="676" spans="1:24" s="44" customFormat="1" ht="21.75" x14ac:dyDescent="0.5">
      <c r="A676" s="271" t="s">
        <v>1089</v>
      </c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3"/>
      <c r="O676" s="271" t="s">
        <v>1101</v>
      </c>
      <c r="P676" s="272"/>
      <c r="Q676" s="272"/>
      <c r="R676" s="272"/>
      <c r="S676" s="272"/>
      <c r="T676" s="272"/>
      <c r="U676" s="272"/>
      <c r="V676" s="272"/>
      <c r="W676" s="272"/>
      <c r="X676" s="273"/>
    </row>
    <row r="677" spans="1:24" s="44" customFormat="1" ht="21.75" x14ac:dyDescent="0.5">
      <c r="A677" s="306" t="s">
        <v>1071</v>
      </c>
      <c r="B677" s="156"/>
      <c r="C677" s="144"/>
      <c r="D677" s="277" t="s">
        <v>0</v>
      </c>
      <c r="E677" s="289" t="s">
        <v>1</v>
      </c>
      <c r="F677" s="143"/>
      <c r="G677" s="291" t="s">
        <v>18</v>
      </c>
      <c r="H677" s="292"/>
      <c r="I677" s="293"/>
      <c r="J677" s="265" t="s">
        <v>1088</v>
      </c>
      <c r="K677" s="266"/>
      <c r="L677" s="266"/>
      <c r="M677" s="266"/>
      <c r="N677" s="267"/>
      <c r="O677" s="268" t="s">
        <v>1071</v>
      </c>
      <c r="P677" s="156"/>
      <c r="Q677" s="156"/>
      <c r="R677" s="156"/>
      <c r="S677" s="308" t="s">
        <v>1088</v>
      </c>
      <c r="T677" s="309"/>
      <c r="U677" s="309"/>
      <c r="V677" s="309"/>
      <c r="W677" s="310"/>
      <c r="X677" s="261" t="s">
        <v>1100</v>
      </c>
    </row>
    <row r="678" spans="1:24" s="44" customFormat="1" ht="21.75" x14ac:dyDescent="0.5">
      <c r="A678" s="307"/>
      <c r="B678" s="157" t="s">
        <v>1072</v>
      </c>
      <c r="C678" s="145" t="s">
        <v>1073</v>
      </c>
      <c r="D678" s="278"/>
      <c r="E678" s="290"/>
      <c r="F678" s="154" t="s">
        <v>1075</v>
      </c>
      <c r="G678" s="277" t="s">
        <v>19</v>
      </c>
      <c r="H678" s="277" t="s">
        <v>20</v>
      </c>
      <c r="I678" s="277" t="s">
        <v>21</v>
      </c>
      <c r="J678" s="146"/>
      <c r="K678" s="261" t="s">
        <v>1079</v>
      </c>
      <c r="L678" s="261" t="s">
        <v>1080</v>
      </c>
      <c r="M678" s="147"/>
      <c r="N678" s="149" t="s">
        <v>1086</v>
      </c>
      <c r="O678" s="269"/>
      <c r="P678" s="157"/>
      <c r="Q678" s="157" t="s">
        <v>1072</v>
      </c>
      <c r="R678" s="157" t="s">
        <v>1094</v>
      </c>
      <c r="S678" s="149"/>
      <c r="T678" s="281" t="s">
        <v>1079</v>
      </c>
      <c r="U678" s="261" t="s">
        <v>1080</v>
      </c>
      <c r="V678" s="147"/>
      <c r="W678" s="149" t="s">
        <v>1097</v>
      </c>
      <c r="X678" s="262"/>
    </row>
    <row r="679" spans="1:24" s="44" customFormat="1" ht="21.75" x14ac:dyDescent="0.5">
      <c r="A679" s="307"/>
      <c r="B679" s="157" t="s">
        <v>22</v>
      </c>
      <c r="C679" s="145" t="s">
        <v>1074</v>
      </c>
      <c r="D679" s="278"/>
      <c r="E679" s="290"/>
      <c r="F679" s="106" t="s">
        <v>1076</v>
      </c>
      <c r="G679" s="278"/>
      <c r="H679" s="278"/>
      <c r="I679" s="278"/>
      <c r="J679" s="148" t="s">
        <v>1078</v>
      </c>
      <c r="K679" s="262"/>
      <c r="L679" s="262"/>
      <c r="M679" s="147" t="s">
        <v>1081</v>
      </c>
      <c r="N679" s="150" t="s">
        <v>1085</v>
      </c>
      <c r="O679" s="269"/>
      <c r="P679" s="157" t="s">
        <v>1090</v>
      </c>
      <c r="Q679" s="157" t="s">
        <v>1091</v>
      </c>
      <c r="R679" s="157" t="s">
        <v>1095</v>
      </c>
      <c r="S679" s="150" t="s">
        <v>1078</v>
      </c>
      <c r="T679" s="284"/>
      <c r="U679" s="262"/>
      <c r="V679" s="147" t="s">
        <v>1081</v>
      </c>
      <c r="W679" s="150" t="s">
        <v>1098</v>
      </c>
      <c r="X679" s="262"/>
    </row>
    <row r="680" spans="1:24" s="44" customFormat="1" ht="21.75" x14ac:dyDescent="0.5">
      <c r="A680" s="307"/>
      <c r="B680" s="157"/>
      <c r="C680" s="145" t="s">
        <v>861</v>
      </c>
      <c r="D680" s="278"/>
      <c r="E680" s="290"/>
      <c r="F680" s="154" t="s">
        <v>1077</v>
      </c>
      <c r="G680" s="278"/>
      <c r="H680" s="278"/>
      <c r="I680" s="278"/>
      <c r="J680" s="148" t="s">
        <v>1082</v>
      </c>
      <c r="K680" s="262"/>
      <c r="L680" s="262"/>
      <c r="M680" s="147" t="s">
        <v>1084</v>
      </c>
      <c r="N680" s="150" t="s">
        <v>1087</v>
      </c>
      <c r="O680" s="269"/>
      <c r="P680" s="157"/>
      <c r="Q680" s="157" t="s">
        <v>1092</v>
      </c>
      <c r="R680" s="157" t="s">
        <v>1096</v>
      </c>
      <c r="S680" s="150" t="s">
        <v>1082</v>
      </c>
      <c r="T680" s="284"/>
      <c r="U680" s="262"/>
      <c r="V680" s="147" t="s">
        <v>1084</v>
      </c>
      <c r="W680" s="150" t="s">
        <v>1091</v>
      </c>
      <c r="X680" s="262"/>
    </row>
    <row r="681" spans="1:24" s="44" customFormat="1" ht="21.75" x14ac:dyDescent="0.5">
      <c r="A681" s="28"/>
      <c r="B681" s="158"/>
      <c r="C681" s="22"/>
      <c r="D681" s="153"/>
      <c r="E681" s="22"/>
      <c r="F681" s="155"/>
      <c r="G681" s="295"/>
      <c r="H681" s="295"/>
      <c r="I681" s="295"/>
      <c r="J681" s="152" t="s">
        <v>1083</v>
      </c>
      <c r="K681" s="263"/>
      <c r="L681" s="263"/>
      <c r="M681" s="30" t="s">
        <v>1085</v>
      </c>
      <c r="N681" s="151" t="s">
        <v>1072</v>
      </c>
      <c r="O681" s="270"/>
      <c r="P681" s="158"/>
      <c r="Q681" s="158" t="s">
        <v>1093</v>
      </c>
      <c r="R681" s="158"/>
      <c r="S681" s="151" t="s">
        <v>1083</v>
      </c>
      <c r="T681" s="296"/>
      <c r="U681" s="263"/>
      <c r="V681" s="30" t="s">
        <v>1085</v>
      </c>
      <c r="W681" s="151" t="s">
        <v>1099</v>
      </c>
      <c r="X681" s="263"/>
    </row>
    <row r="682" spans="1:24" s="44" customFormat="1" ht="21.75" x14ac:dyDescent="0.5">
      <c r="A682" s="28" t="s">
        <v>2155</v>
      </c>
      <c r="B682" s="33" t="s">
        <v>13</v>
      </c>
      <c r="C682" s="46">
        <v>42298</v>
      </c>
      <c r="D682" s="46">
        <v>431</v>
      </c>
      <c r="E682" s="46">
        <v>441</v>
      </c>
      <c r="F682" s="34">
        <v>9</v>
      </c>
      <c r="G682" s="32" t="s">
        <v>25</v>
      </c>
      <c r="H682" s="32">
        <v>3</v>
      </c>
      <c r="I682" s="32">
        <v>18</v>
      </c>
      <c r="J682" s="32"/>
      <c r="K682" s="32">
        <f>SUM(H682*100+I682)</f>
        <v>318</v>
      </c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228" t="s">
        <v>777</v>
      </c>
    </row>
    <row r="683" spans="1:24" s="44" customFormat="1" ht="21.75" x14ac:dyDescent="0.5">
      <c r="A683" s="28" t="s">
        <v>2156</v>
      </c>
      <c r="B683" s="33" t="s">
        <v>13</v>
      </c>
      <c r="C683" s="46">
        <v>42311</v>
      </c>
      <c r="D683" s="46">
        <v>443</v>
      </c>
      <c r="E683" s="46">
        <v>451</v>
      </c>
      <c r="F683" s="34">
        <v>9</v>
      </c>
      <c r="G683" s="32" t="s">
        <v>25</v>
      </c>
      <c r="H683" s="32">
        <v>1</v>
      </c>
      <c r="I683" s="32">
        <v>66</v>
      </c>
      <c r="J683" s="32"/>
      <c r="K683" s="32">
        <f>SUM(H683*100+I683)</f>
        <v>166</v>
      </c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228" t="s">
        <v>32</v>
      </c>
    </row>
    <row r="684" spans="1:24" s="44" customFormat="1" ht="21.75" x14ac:dyDescent="0.5">
      <c r="A684" s="28" t="s">
        <v>2157</v>
      </c>
      <c r="B684" s="33" t="s">
        <v>13</v>
      </c>
      <c r="C684" s="46">
        <v>42312</v>
      </c>
      <c r="D684" s="46">
        <v>444</v>
      </c>
      <c r="E684" s="46">
        <v>452</v>
      </c>
      <c r="F684" s="34">
        <v>9</v>
      </c>
      <c r="G684" s="32" t="s">
        <v>25</v>
      </c>
      <c r="H684" s="32">
        <v>1</v>
      </c>
      <c r="I684" s="32">
        <v>89</v>
      </c>
      <c r="J684" s="32"/>
      <c r="K684" s="32"/>
      <c r="L684" s="32"/>
      <c r="M684" s="32"/>
      <c r="N684" s="32">
        <f>SUM(H684*100+I684)</f>
        <v>189</v>
      </c>
      <c r="O684" s="32"/>
      <c r="P684" s="32"/>
      <c r="Q684" s="32"/>
      <c r="R684" s="32"/>
      <c r="S684" s="32"/>
      <c r="T684" s="32"/>
      <c r="U684" s="32"/>
      <c r="V684" s="32"/>
      <c r="W684" s="32"/>
      <c r="X684" s="228" t="s">
        <v>103</v>
      </c>
    </row>
    <row r="685" spans="1:24" s="44" customFormat="1" ht="21.75" x14ac:dyDescent="0.5">
      <c r="A685" s="28" t="s">
        <v>2158</v>
      </c>
      <c r="B685" s="33" t="s">
        <v>13</v>
      </c>
      <c r="C685" s="46">
        <v>42344</v>
      </c>
      <c r="D685" s="46">
        <v>442</v>
      </c>
      <c r="E685" s="46">
        <v>450</v>
      </c>
      <c r="F685" s="34">
        <v>9</v>
      </c>
      <c r="G685" s="32" t="s">
        <v>25</v>
      </c>
      <c r="H685" s="32">
        <v>2</v>
      </c>
      <c r="I685" s="32">
        <v>42</v>
      </c>
      <c r="J685" s="32"/>
      <c r="K685" s="32"/>
      <c r="L685" s="32"/>
      <c r="M685" s="32"/>
      <c r="N685" s="32">
        <f>SUM(H685*100+I685)</f>
        <v>242</v>
      </c>
      <c r="O685" s="32"/>
      <c r="P685" s="32"/>
      <c r="Q685" s="32"/>
      <c r="R685" s="32"/>
      <c r="S685" s="32"/>
      <c r="T685" s="32"/>
      <c r="U685" s="32"/>
      <c r="V685" s="32"/>
      <c r="W685" s="32"/>
      <c r="X685" s="228" t="s">
        <v>103</v>
      </c>
    </row>
    <row r="686" spans="1:24" s="44" customFormat="1" ht="21.75" x14ac:dyDescent="0.5">
      <c r="A686" s="28" t="s">
        <v>2159</v>
      </c>
      <c r="B686" s="33" t="s">
        <v>13</v>
      </c>
      <c r="C686" s="46">
        <v>42328</v>
      </c>
      <c r="D686" s="46">
        <v>441</v>
      </c>
      <c r="E686" s="46">
        <v>449</v>
      </c>
      <c r="F686" s="34">
        <v>9</v>
      </c>
      <c r="G686" s="32" t="s">
        <v>25</v>
      </c>
      <c r="H686" s="32" t="s">
        <v>25</v>
      </c>
      <c r="I686" s="32">
        <v>96</v>
      </c>
      <c r="J686" s="32"/>
      <c r="K686" s="32">
        <f>SUM(I686)</f>
        <v>96</v>
      </c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228" t="s">
        <v>32</v>
      </c>
    </row>
    <row r="687" spans="1:24" s="44" customFormat="1" ht="21.75" x14ac:dyDescent="0.5">
      <c r="A687" s="28" t="s">
        <v>2160</v>
      </c>
      <c r="B687" s="33" t="s">
        <v>13</v>
      </c>
      <c r="C687" s="46">
        <v>5246</v>
      </c>
      <c r="D687" s="46">
        <v>26</v>
      </c>
      <c r="E687" s="46">
        <v>5646</v>
      </c>
      <c r="F687" s="34">
        <v>9</v>
      </c>
      <c r="G687" s="32" t="s">
        <v>25</v>
      </c>
      <c r="H687" s="32" t="s">
        <v>25</v>
      </c>
      <c r="I687" s="32">
        <v>99</v>
      </c>
      <c r="J687" s="32"/>
      <c r="K687" s="32">
        <f>SUM(I687)</f>
        <v>99</v>
      </c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42" t="s">
        <v>32</v>
      </c>
    </row>
    <row r="688" spans="1:24" s="44" customFormat="1" ht="21.75" x14ac:dyDescent="0.5">
      <c r="A688" s="28" t="s">
        <v>2161</v>
      </c>
      <c r="B688" s="33" t="s">
        <v>13</v>
      </c>
      <c r="C688" s="46">
        <v>42310</v>
      </c>
      <c r="D688" s="46">
        <v>440</v>
      </c>
      <c r="E688" s="46">
        <v>3943</v>
      </c>
      <c r="F688" s="34">
        <v>9</v>
      </c>
      <c r="G688" s="32" t="s">
        <v>25</v>
      </c>
      <c r="H688" s="32">
        <v>1</v>
      </c>
      <c r="I688" s="32">
        <v>54</v>
      </c>
      <c r="J688" s="32"/>
      <c r="K688" s="32"/>
      <c r="L688" s="32"/>
      <c r="M688" s="32"/>
      <c r="N688" s="32">
        <f>SUM(H688*100+I688)</f>
        <v>154</v>
      </c>
      <c r="O688" s="32"/>
      <c r="P688" s="32"/>
      <c r="Q688" s="32"/>
      <c r="R688" s="32"/>
      <c r="S688" s="32"/>
      <c r="T688" s="32"/>
      <c r="U688" s="32"/>
      <c r="V688" s="32"/>
      <c r="W688" s="32"/>
      <c r="X688" s="42" t="s">
        <v>103</v>
      </c>
    </row>
    <row r="689" spans="1:24" s="44" customFormat="1" ht="21.75" x14ac:dyDescent="0.5">
      <c r="A689" s="28" t="s">
        <v>2162</v>
      </c>
      <c r="B689" s="33" t="s">
        <v>13</v>
      </c>
      <c r="C689" s="46">
        <v>42309</v>
      </c>
      <c r="D689" s="46">
        <v>439</v>
      </c>
      <c r="E689" s="46">
        <v>3942</v>
      </c>
      <c r="F689" s="34"/>
      <c r="G689" s="32" t="s">
        <v>25</v>
      </c>
      <c r="H689" s="32" t="s">
        <v>25</v>
      </c>
      <c r="I689" s="32">
        <v>77.3</v>
      </c>
      <c r="J689" s="32"/>
      <c r="K689" s="32"/>
      <c r="L689" s="32"/>
      <c r="M689" s="32">
        <f>SUM(I689)</f>
        <v>77.3</v>
      </c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42" t="s">
        <v>538</v>
      </c>
    </row>
    <row r="690" spans="1:24" s="44" customFormat="1" ht="21.75" x14ac:dyDescent="0.5">
      <c r="A690" s="28" t="s">
        <v>2163</v>
      </c>
      <c r="B690" s="33" t="s">
        <v>13</v>
      </c>
      <c r="C690" s="46">
        <v>42323</v>
      </c>
      <c r="D690" s="46">
        <v>458</v>
      </c>
      <c r="E690" s="46">
        <v>466</v>
      </c>
      <c r="F690" s="34">
        <v>9</v>
      </c>
      <c r="G690" s="32" t="s">
        <v>25</v>
      </c>
      <c r="H690" s="32">
        <v>2</v>
      </c>
      <c r="I690" s="32">
        <v>54</v>
      </c>
      <c r="J690" s="32"/>
      <c r="K690" s="32">
        <f>SUM(H690*100+I690)</f>
        <v>254</v>
      </c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42" t="s">
        <v>32</v>
      </c>
    </row>
    <row r="691" spans="1:24" s="44" customFormat="1" ht="21.75" x14ac:dyDescent="0.5">
      <c r="A691" s="28" t="s">
        <v>2164</v>
      </c>
      <c r="B691" s="33" t="s">
        <v>13</v>
      </c>
      <c r="C691" s="46">
        <v>42324</v>
      </c>
      <c r="D691" s="46">
        <v>459</v>
      </c>
      <c r="E691" s="46">
        <v>467</v>
      </c>
      <c r="F691" s="34">
        <v>9</v>
      </c>
      <c r="G691" s="32" t="s">
        <v>25</v>
      </c>
      <c r="H691" s="32">
        <v>2</v>
      </c>
      <c r="I691" s="32">
        <v>81</v>
      </c>
      <c r="J691" s="32"/>
      <c r="K691" s="32">
        <f>SUM(H691*100+I691)</f>
        <v>281</v>
      </c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42" t="s">
        <v>235</v>
      </c>
    </row>
    <row r="692" spans="1:24" s="44" customFormat="1" ht="21.75" x14ac:dyDescent="0.5">
      <c r="A692" s="28" t="s">
        <v>2165</v>
      </c>
      <c r="B692" s="33" t="s">
        <v>13</v>
      </c>
      <c r="C692" s="46">
        <v>42088</v>
      </c>
      <c r="D692" s="46">
        <v>460</v>
      </c>
      <c r="E692" s="46">
        <v>468</v>
      </c>
      <c r="F692" s="34">
        <v>9</v>
      </c>
      <c r="G692" s="32" t="s">
        <v>25</v>
      </c>
      <c r="H692" s="32">
        <v>1</v>
      </c>
      <c r="I692" s="32">
        <v>98</v>
      </c>
      <c r="J692" s="32"/>
      <c r="K692" s="32">
        <f>SUM(H692*100+I692)</f>
        <v>198</v>
      </c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42" t="s">
        <v>32</v>
      </c>
    </row>
    <row r="693" spans="1:24" s="44" customFormat="1" ht="21.75" x14ac:dyDescent="0.5">
      <c r="A693" s="28" t="s">
        <v>2166</v>
      </c>
      <c r="B693" s="33" t="s">
        <v>13</v>
      </c>
      <c r="C693" s="46">
        <v>5310</v>
      </c>
      <c r="D693" s="46">
        <v>27</v>
      </c>
      <c r="E693" s="46">
        <v>5758</v>
      </c>
      <c r="F693" s="34">
        <v>9</v>
      </c>
      <c r="G693" s="32" t="s">
        <v>25</v>
      </c>
      <c r="H693" s="32">
        <v>1</v>
      </c>
      <c r="I693" s="32">
        <v>88</v>
      </c>
      <c r="J693" s="32"/>
      <c r="K693" s="32"/>
      <c r="L693" s="32"/>
      <c r="M693" s="32"/>
      <c r="N693" s="32">
        <f>SUM(H693*100+I693)</f>
        <v>188</v>
      </c>
      <c r="O693" s="32"/>
      <c r="P693" s="32"/>
      <c r="Q693" s="32"/>
      <c r="R693" s="32"/>
      <c r="S693" s="32"/>
      <c r="T693" s="32"/>
      <c r="U693" s="32"/>
      <c r="V693" s="32"/>
      <c r="W693" s="32"/>
      <c r="X693" s="42" t="s">
        <v>103</v>
      </c>
    </row>
    <row r="694" spans="1:24" s="44" customFormat="1" ht="21.75" x14ac:dyDescent="0.5">
      <c r="A694" s="28" t="s">
        <v>2167</v>
      </c>
      <c r="B694" s="33" t="s">
        <v>13</v>
      </c>
      <c r="C694" s="46">
        <v>42075</v>
      </c>
      <c r="D694" s="46">
        <v>461</v>
      </c>
      <c r="E694" s="46">
        <v>469</v>
      </c>
      <c r="F694" s="34">
        <v>9</v>
      </c>
      <c r="G694" s="32" t="s">
        <v>25</v>
      </c>
      <c r="H694" s="32" t="s">
        <v>25</v>
      </c>
      <c r="I694" s="32">
        <v>94</v>
      </c>
      <c r="J694" s="32"/>
      <c r="K694" s="32">
        <f>SUM(I694)</f>
        <v>94</v>
      </c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42" t="s">
        <v>32</v>
      </c>
    </row>
    <row r="695" spans="1:24" s="44" customFormat="1" ht="21.75" x14ac:dyDescent="0.5">
      <c r="A695" s="28" t="s">
        <v>2168</v>
      </c>
      <c r="B695" s="33" t="s">
        <v>13</v>
      </c>
      <c r="C695" s="46">
        <v>5311</v>
      </c>
      <c r="D695" s="46">
        <v>28</v>
      </c>
      <c r="E695" s="46">
        <v>5759</v>
      </c>
      <c r="F695" s="34">
        <v>9</v>
      </c>
      <c r="G695" s="32" t="s">
        <v>25</v>
      </c>
      <c r="H695" s="32" t="s">
        <v>25</v>
      </c>
      <c r="I695" s="32">
        <v>54</v>
      </c>
      <c r="J695" s="32"/>
      <c r="K695" s="32">
        <f>SUM(I695)</f>
        <v>54</v>
      </c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42" t="s">
        <v>32</v>
      </c>
    </row>
    <row r="696" spans="1:24" s="44" customFormat="1" ht="21.75" x14ac:dyDescent="0.5">
      <c r="A696" s="28" t="s">
        <v>2169</v>
      </c>
      <c r="B696" s="33" t="s">
        <v>13</v>
      </c>
      <c r="C696" s="46">
        <v>2254</v>
      </c>
      <c r="D696" s="46">
        <v>12</v>
      </c>
      <c r="E696" s="46">
        <v>4768</v>
      </c>
      <c r="F696" s="34">
        <v>9</v>
      </c>
      <c r="G696" s="32" t="s">
        <v>25</v>
      </c>
      <c r="H696" s="32">
        <v>1</v>
      </c>
      <c r="I696" s="32">
        <v>9.1999999999999993</v>
      </c>
      <c r="J696" s="32"/>
      <c r="K696" s="32">
        <f>SUM(H696*100+I696)</f>
        <v>109.2</v>
      </c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42" t="s">
        <v>32</v>
      </c>
    </row>
    <row r="697" spans="1:24" s="44" customFormat="1" ht="21.75" x14ac:dyDescent="0.5">
      <c r="A697" s="28" t="s">
        <v>2170</v>
      </c>
      <c r="B697" s="33" t="s">
        <v>13</v>
      </c>
      <c r="C697" s="46">
        <v>9823</v>
      </c>
      <c r="D697" s="46">
        <v>60</v>
      </c>
      <c r="E697" s="46">
        <v>8295</v>
      </c>
      <c r="F697" s="34">
        <v>9</v>
      </c>
      <c r="G697" s="32" t="s">
        <v>25</v>
      </c>
      <c r="H697" s="32" t="s">
        <v>25</v>
      </c>
      <c r="I697" s="32">
        <v>89.3</v>
      </c>
      <c r="J697" s="32"/>
      <c r="K697" s="32">
        <f>SUM(I697)</f>
        <v>89.3</v>
      </c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42" t="s">
        <v>32</v>
      </c>
    </row>
    <row r="698" spans="1:24" s="44" customFormat="1" ht="21.75" x14ac:dyDescent="0.5">
      <c r="A698" s="28" t="s">
        <v>2171</v>
      </c>
      <c r="B698" s="33" t="s">
        <v>13</v>
      </c>
      <c r="C698" s="46">
        <v>42343</v>
      </c>
      <c r="D698" s="46">
        <v>473</v>
      </c>
      <c r="E698" s="46">
        <v>481</v>
      </c>
      <c r="F698" s="34">
        <v>9</v>
      </c>
      <c r="G698" s="32" t="s">
        <v>25</v>
      </c>
      <c r="H698" s="32">
        <v>2</v>
      </c>
      <c r="I698" s="32">
        <v>13</v>
      </c>
      <c r="J698" s="32"/>
      <c r="K698" s="32"/>
      <c r="L698" s="32">
        <f>SUM(H698*100+I698)</f>
        <v>213</v>
      </c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42" t="s">
        <v>398</v>
      </c>
    </row>
    <row r="699" spans="1:24" s="44" customFormat="1" ht="21.75" x14ac:dyDescent="0.5">
      <c r="A699" s="28" t="s">
        <v>2172</v>
      </c>
      <c r="B699" s="33" t="s">
        <v>13</v>
      </c>
      <c r="C699" s="57">
        <v>42406</v>
      </c>
      <c r="D699" s="57">
        <v>472</v>
      </c>
      <c r="E699" s="57">
        <v>480</v>
      </c>
      <c r="F699" s="58">
        <v>9</v>
      </c>
      <c r="G699" s="32" t="s">
        <v>25</v>
      </c>
      <c r="H699" s="32" t="s">
        <v>25</v>
      </c>
      <c r="I699" s="32">
        <v>63.5</v>
      </c>
      <c r="J699" s="32"/>
      <c r="K699" s="32">
        <f>SUM(I699)</f>
        <v>63.5</v>
      </c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42" t="s">
        <v>32</v>
      </c>
    </row>
    <row r="700" spans="1:24" s="44" customFormat="1" ht="21.75" x14ac:dyDescent="0.5">
      <c r="A700" s="28" t="s">
        <v>2173</v>
      </c>
      <c r="B700" s="33" t="s">
        <v>13</v>
      </c>
      <c r="C700" s="57">
        <v>50747</v>
      </c>
      <c r="D700" s="57">
        <v>787</v>
      </c>
      <c r="E700" s="57">
        <v>835</v>
      </c>
      <c r="F700" s="58">
        <v>9</v>
      </c>
      <c r="G700" s="32" t="s">
        <v>25</v>
      </c>
      <c r="H700" s="32">
        <v>2</v>
      </c>
      <c r="I700" s="32">
        <v>11.8</v>
      </c>
      <c r="J700" s="32"/>
      <c r="K700" s="32">
        <f>SUM(H700*100+I700)</f>
        <v>211.8</v>
      </c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42" t="s">
        <v>32</v>
      </c>
    </row>
    <row r="701" spans="1:24" s="44" customFormat="1" ht="21.75" x14ac:dyDescent="0.5">
      <c r="A701" s="28" t="s">
        <v>2174</v>
      </c>
      <c r="B701" s="33" t="s">
        <v>13</v>
      </c>
      <c r="C701" s="46">
        <v>42077</v>
      </c>
      <c r="D701" s="46">
        <v>471</v>
      </c>
      <c r="E701" s="46">
        <v>479</v>
      </c>
      <c r="F701" s="34">
        <v>4</v>
      </c>
      <c r="G701" s="32" t="s">
        <v>25</v>
      </c>
      <c r="H701" s="32" t="s">
        <v>25</v>
      </c>
      <c r="I701" s="32">
        <v>92</v>
      </c>
      <c r="J701" s="32"/>
      <c r="K701" s="32">
        <f>SUM(I701)</f>
        <v>92</v>
      </c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42" t="s">
        <v>32</v>
      </c>
    </row>
    <row r="702" spans="1:24" s="44" customFormat="1" ht="21.75" x14ac:dyDescent="0.5">
      <c r="A702" s="28" t="s">
        <v>2175</v>
      </c>
      <c r="B702" s="33" t="s">
        <v>13</v>
      </c>
      <c r="C702" s="46">
        <v>3988</v>
      </c>
      <c r="D702" s="46">
        <v>23</v>
      </c>
      <c r="E702" s="46">
        <v>5069</v>
      </c>
      <c r="F702" s="34">
        <v>9</v>
      </c>
      <c r="G702" s="32" t="s">
        <v>25</v>
      </c>
      <c r="H702" s="32" t="s">
        <v>25</v>
      </c>
      <c r="I702" s="32">
        <v>67.5</v>
      </c>
      <c r="J702" s="32"/>
      <c r="K702" s="32">
        <f>SUM(I702)</f>
        <v>67.5</v>
      </c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42" t="s">
        <v>32</v>
      </c>
    </row>
    <row r="703" spans="1:24" s="44" customFormat="1" ht="21.75" x14ac:dyDescent="0.5">
      <c r="A703" s="28" t="s">
        <v>2176</v>
      </c>
      <c r="B703" s="33" t="s">
        <v>13</v>
      </c>
      <c r="C703" s="46">
        <v>42078</v>
      </c>
      <c r="D703" s="46">
        <v>470</v>
      </c>
      <c r="E703" s="46">
        <v>478</v>
      </c>
      <c r="F703" s="34">
        <v>9</v>
      </c>
      <c r="G703" s="32" t="s">
        <v>25</v>
      </c>
      <c r="H703" s="32" t="s">
        <v>25</v>
      </c>
      <c r="I703" s="32">
        <v>67.5</v>
      </c>
      <c r="J703" s="32"/>
      <c r="K703" s="32">
        <f>SUM(I703)</f>
        <v>67.5</v>
      </c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42" t="s">
        <v>32</v>
      </c>
    </row>
    <row r="704" spans="1:24" s="44" customFormat="1" ht="21.75" x14ac:dyDescent="0.5">
      <c r="A704" s="28" t="s">
        <v>2177</v>
      </c>
      <c r="B704" s="33" t="s">
        <v>13</v>
      </c>
      <c r="C704" s="46">
        <v>42079</v>
      </c>
      <c r="D704" s="46">
        <v>469</v>
      </c>
      <c r="E704" s="46">
        <v>477</v>
      </c>
      <c r="F704" s="34">
        <v>9</v>
      </c>
      <c r="G704" s="32" t="s">
        <v>25</v>
      </c>
      <c r="H704" s="32" t="s">
        <v>25</v>
      </c>
      <c r="I704" s="32">
        <v>83.5</v>
      </c>
      <c r="J704" s="32"/>
      <c r="K704" s="32">
        <f>SUM(I704)</f>
        <v>83.5</v>
      </c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42" t="s">
        <v>32</v>
      </c>
    </row>
    <row r="705" spans="1:24" s="44" customFormat="1" ht="21.75" x14ac:dyDescent="0.5">
      <c r="A705" s="28" t="s">
        <v>2178</v>
      </c>
      <c r="B705" s="33" t="s">
        <v>13</v>
      </c>
      <c r="C705" s="46">
        <v>42053</v>
      </c>
      <c r="D705" s="46">
        <v>468</v>
      </c>
      <c r="E705" s="46">
        <v>476</v>
      </c>
      <c r="F705" s="34">
        <v>9</v>
      </c>
      <c r="G705" s="32" t="s">
        <v>25</v>
      </c>
      <c r="H705" s="32">
        <v>1</v>
      </c>
      <c r="I705" s="32">
        <v>3</v>
      </c>
      <c r="J705" s="32"/>
      <c r="K705" s="32">
        <f>SUM(H705*100+I705)</f>
        <v>103</v>
      </c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42" t="s">
        <v>32</v>
      </c>
    </row>
    <row r="706" spans="1:24" s="44" customFormat="1" ht="21.75" x14ac:dyDescent="0.5">
      <c r="A706" s="28" t="s">
        <v>2179</v>
      </c>
      <c r="B706" s="33" t="s">
        <v>13</v>
      </c>
      <c r="C706" s="46">
        <v>42062</v>
      </c>
      <c r="D706" s="46">
        <v>467</v>
      </c>
      <c r="E706" s="46">
        <v>475</v>
      </c>
      <c r="F706" s="34">
        <v>4</v>
      </c>
      <c r="G706" s="32" t="s">
        <v>25</v>
      </c>
      <c r="H706" s="32" t="s">
        <v>25</v>
      </c>
      <c r="I706" s="32">
        <v>51</v>
      </c>
      <c r="J706" s="32"/>
      <c r="K706" s="32">
        <f>SUM(I706)</f>
        <v>51</v>
      </c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42" t="s">
        <v>32</v>
      </c>
    </row>
    <row r="707" spans="1:24" s="44" customFormat="1" ht="21.75" x14ac:dyDescent="0.5">
      <c r="A707" s="28" t="s">
        <v>2180</v>
      </c>
      <c r="B707" s="33" t="s">
        <v>13</v>
      </c>
      <c r="C707" s="46">
        <v>42063</v>
      </c>
      <c r="D707" s="46">
        <v>466</v>
      </c>
      <c r="E707" s="46">
        <v>474</v>
      </c>
      <c r="F707" s="34">
        <v>9</v>
      </c>
      <c r="G707" s="32" t="s">
        <v>25</v>
      </c>
      <c r="H707" s="32" t="s">
        <v>25</v>
      </c>
      <c r="I707" s="32">
        <v>38</v>
      </c>
      <c r="J707" s="32"/>
      <c r="K707" s="32">
        <f>SUM(I707)</f>
        <v>38</v>
      </c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42" t="s">
        <v>32</v>
      </c>
    </row>
    <row r="708" spans="1:24" s="44" customFormat="1" x14ac:dyDescent="0.65">
      <c r="A708" s="315" t="s">
        <v>1991</v>
      </c>
      <c r="B708" s="315"/>
      <c r="C708" s="315"/>
      <c r="D708" s="315"/>
      <c r="E708" s="315"/>
      <c r="F708" s="315"/>
      <c r="G708" s="315"/>
      <c r="H708" s="315"/>
      <c r="I708" s="315"/>
      <c r="J708" s="315"/>
      <c r="K708" s="315"/>
      <c r="L708" s="315"/>
      <c r="M708" s="315"/>
      <c r="N708" s="315"/>
      <c r="O708" s="315"/>
      <c r="P708" s="315"/>
      <c r="Q708" s="315"/>
      <c r="R708" s="315"/>
      <c r="S708" s="315"/>
      <c r="T708" s="315"/>
      <c r="U708" s="315"/>
      <c r="V708" s="315"/>
      <c r="W708" s="315"/>
      <c r="X708" s="315"/>
    </row>
    <row r="709" spans="1:24" s="44" customFormat="1" x14ac:dyDescent="0.5">
      <c r="A709" s="313" t="s">
        <v>1102</v>
      </c>
      <c r="B709" s="313"/>
      <c r="C709" s="313"/>
      <c r="D709" s="313"/>
      <c r="E709" s="313"/>
      <c r="F709" s="313"/>
      <c r="G709" s="313"/>
      <c r="H709" s="313"/>
      <c r="I709" s="313"/>
      <c r="J709" s="313"/>
      <c r="K709" s="313"/>
      <c r="L709" s="313"/>
      <c r="M709" s="313"/>
      <c r="N709" s="313"/>
      <c r="O709" s="313"/>
      <c r="P709" s="313"/>
      <c r="Q709" s="313"/>
      <c r="R709" s="313"/>
      <c r="S709" s="313"/>
      <c r="T709" s="313"/>
      <c r="U709" s="313"/>
      <c r="V709" s="313"/>
      <c r="W709" s="313"/>
      <c r="X709" s="313"/>
    </row>
    <row r="710" spans="1:24" s="44" customFormat="1" x14ac:dyDescent="0.5">
      <c r="A710" s="276" t="s">
        <v>1069</v>
      </c>
      <c r="B710" s="276"/>
      <c r="C710" s="276"/>
      <c r="D710" s="276"/>
      <c r="E710" s="276"/>
      <c r="F710" s="276"/>
      <c r="G710" s="276"/>
      <c r="H710" s="276"/>
      <c r="I710" s="276"/>
      <c r="J710" s="276"/>
      <c r="K710" s="276"/>
      <c r="L710" s="276"/>
      <c r="M710" s="276"/>
      <c r="N710" s="276"/>
      <c r="O710" s="276"/>
      <c r="P710" s="276"/>
      <c r="Q710" s="276"/>
      <c r="R710" s="276"/>
      <c r="S710" s="276"/>
      <c r="T710" s="276"/>
      <c r="U710" s="276"/>
      <c r="V710" s="276"/>
      <c r="W710" s="276"/>
      <c r="X710" s="276"/>
    </row>
    <row r="711" spans="1:24" s="44" customFormat="1" x14ac:dyDescent="0.65">
      <c r="A711" s="314" t="s">
        <v>1070</v>
      </c>
      <c r="B711" s="314"/>
      <c r="C711" s="314"/>
      <c r="D711" s="314"/>
      <c r="E711" s="314"/>
      <c r="F711" s="314"/>
      <c r="G711" s="314"/>
      <c r="H711" s="314"/>
      <c r="I711" s="314"/>
      <c r="J711" s="314"/>
      <c r="K711" s="314"/>
      <c r="L711" s="314"/>
      <c r="M711" s="314"/>
      <c r="N711" s="314"/>
      <c r="O711" s="314"/>
      <c r="P711" s="314"/>
      <c r="Q711" s="314"/>
      <c r="R711" s="314"/>
      <c r="S711" s="314"/>
      <c r="T711" s="314"/>
      <c r="U711" s="314"/>
      <c r="V711" s="314"/>
      <c r="W711" s="314"/>
      <c r="X711" s="314"/>
    </row>
    <row r="712" spans="1:24" s="44" customFormat="1" ht="21.75" x14ac:dyDescent="0.5">
      <c r="A712" s="271" t="s">
        <v>1089</v>
      </c>
      <c r="B712" s="272"/>
      <c r="C712" s="272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3"/>
      <c r="O712" s="271" t="s">
        <v>1101</v>
      </c>
      <c r="P712" s="272"/>
      <c r="Q712" s="272"/>
      <c r="R712" s="272"/>
      <c r="S712" s="272"/>
      <c r="T712" s="272"/>
      <c r="U712" s="272"/>
      <c r="V712" s="272"/>
      <c r="W712" s="272"/>
      <c r="X712" s="273"/>
    </row>
    <row r="713" spans="1:24" s="44" customFormat="1" ht="21.75" x14ac:dyDescent="0.5">
      <c r="A713" s="306" t="s">
        <v>1071</v>
      </c>
      <c r="B713" s="156"/>
      <c r="C713" s="144"/>
      <c r="D713" s="277" t="s">
        <v>0</v>
      </c>
      <c r="E713" s="289" t="s">
        <v>1</v>
      </c>
      <c r="F713" s="143"/>
      <c r="G713" s="291" t="s">
        <v>18</v>
      </c>
      <c r="H713" s="292"/>
      <c r="I713" s="293"/>
      <c r="J713" s="265" t="s">
        <v>1088</v>
      </c>
      <c r="K713" s="266"/>
      <c r="L713" s="266"/>
      <c r="M713" s="266"/>
      <c r="N713" s="267"/>
      <c r="O713" s="268" t="s">
        <v>1071</v>
      </c>
      <c r="P713" s="156"/>
      <c r="Q713" s="156"/>
      <c r="R713" s="156"/>
      <c r="S713" s="308" t="s">
        <v>1088</v>
      </c>
      <c r="T713" s="309"/>
      <c r="U713" s="309"/>
      <c r="V713" s="309"/>
      <c r="W713" s="310"/>
      <c r="X713" s="261" t="s">
        <v>1100</v>
      </c>
    </row>
    <row r="714" spans="1:24" s="44" customFormat="1" ht="21.75" x14ac:dyDescent="0.5">
      <c r="A714" s="307"/>
      <c r="B714" s="157" t="s">
        <v>1072</v>
      </c>
      <c r="C714" s="145" t="s">
        <v>1073</v>
      </c>
      <c r="D714" s="278"/>
      <c r="E714" s="290"/>
      <c r="F714" s="154" t="s">
        <v>1075</v>
      </c>
      <c r="G714" s="277" t="s">
        <v>19</v>
      </c>
      <c r="H714" s="277" t="s">
        <v>20</v>
      </c>
      <c r="I714" s="277" t="s">
        <v>21</v>
      </c>
      <c r="J714" s="146"/>
      <c r="K714" s="261" t="s">
        <v>1079</v>
      </c>
      <c r="L714" s="261" t="s">
        <v>1080</v>
      </c>
      <c r="M714" s="147"/>
      <c r="N714" s="149" t="s">
        <v>1086</v>
      </c>
      <c r="O714" s="269"/>
      <c r="P714" s="157"/>
      <c r="Q714" s="157" t="s">
        <v>1072</v>
      </c>
      <c r="R714" s="157" t="s">
        <v>1094</v>
      </c>
      <c r="S714" s="149"/>
      <c r="T714" s="281" t="s">
        <v>1079</v>
      </c>
      <c r="U714" s="261" t="s">
        <v>1080</v>
      </c>
      <c r="V714" s="147"/>
      <c r="W714" s="149" t="s">
        <v>1097</v>
      </c>
      <c r="X714" s="262"/>
    </row>
    <row r="715" spans="1:24" s="44" customFormat="1" ht="21.75" x14ac:dyDescent="0.5">
      <c r="A715" s="307"/>
      <c r="B715" s="157" t="s">
        <v>22</v>
      </c>
      <c r="C715" s="145" t="s">
        <v>1074</v>
      </c>
      <c r="D715" s="278"/>
      <c r="E715" s="290"/>
      <c r="F715" s="106" t="s">
        <v>1076</v>
      </c>
      <c r="G715" s="278"/>
      <c r="H715" s="278"/>
      <c r="I715" s="278"/>
      <c r="J715" s="148" t="s">
        <v>1078</v>
      </c>
      <c r="K715" s="262"/>
      <c r="L715" s="262"/>
      <c r="M715" s="147" t="s">
        <v>1081</v>
      </c>
      <c r="N715" s="150" t="s">
        <v>1085</v>
      </c>
      <c r="O715" s="269"/>
      <c r="P715" s="157" t="s">
        <v>1090</v>
      </c>
      <c r="Q715" s="157" t="s">
        <v>1091</v>
      </c>
      <c r="R715" s="157" t="s">
        <v>1095</v>
      </c>
      <c r="S715" s="150" t="s">
        <v>1078</v>
      </c>
      <c r="T715" s="284"/>
      <c r="U715" s="262"/>
      <c r="V715" s="147" t="s">
        <v>1081</v>
      </c>
      <c r="W715" s="150" t="s">
        <v>1098</v>
      </c>
      <c r="X715" s="262"/>
    </row>
    <row r="716" spans="1:24" s="44" customFormat="1" ht="21.75" x14ac:dyDescent="0.5">
      <c r="A716" s="307"/>
      <c r="B716" s="157"/>
      <c r="C716" s="145" t="s">
        <v>861</v>
      </c>
      <c r="D716" s="278"/>
      <c r="E716" s="290"/>
      <c r="F716" s="154" t="s">
        <v>1077</v>
      </c>
      <c r="G716" s="278"/>
      <c r="H716" s="278"/>
      <c r="I716" s="278"/>
      <c r="J716" s="148" t="s">
        <v>1082</v>
      </c>
      <c r="K716" s="262"/>
      <c r="L716" s="262"/>
      <c r="M716" s="147" t="s">
        <v>1084</v>
      </c>
      <c r="N716" s="150" t="s">
        <v>1087</v>
      </c>
      <c r="O716" s="269"/>
      <c r="P716" s="157"/>
      <c r="Q716" s="157" t="s">
        <v>1092</v>
      </c>
      <c r="R716" s="157" t="s">
        <v>1096</v>
      </c>
      <c r="S716" s="150" t="s">
        <v>1082</v>
      </c>
      <c r="T716" s="284"/>
      <c r="U716" s="262"/>
      <c r="V716" s="147" t="s">
        <v>1084</v>
      </c>
      <c r="W716" s="150" t="s">
        <v>1091</v>
      </c>
      <c r="X716" s="262"/>
    </row>
    <row r="717" spans="1:24" s="44" customFormat="1" ht="21.75" x14ac:dyDescent="0.5">
      <c r="A717" s="28"/>
      <c r="B717" s="158"/>
      <c r="C717" s="22"/>
      <c r="D717" s="153"/>
      <c r="E717" s="22"/>
      <c r="F717" s="155"/>
      <c r="G717" s="295"/>
      <c r="H717" s="295"/>
      <c r="I717" s="295"/>
      <c r="J717" s="152" t="s">
        <v>1083</v>
      </c>
      <c r="K717" s="263"/>
      <c r="L717" s="263"/>
      <c r="M717" s="30" t="s">
        <v>1085</v>
      </c>
      <c r="N717" s="151" t="s">
        <v>1072</v>
      </c>
      <c r="O717" s="270"/>
      <c r="P717" s="158"/>
      <c r="Q717" s="158" t="s">
        <v>1093</v>
      </c>
      <c r="R717" s="158"/>
      <c r="S717" s="151" t="s">
        <v>1083</v>
      </c>
      <c r="T717" s="296"/>
      <c r="U717" s="263"/>
      <c r="V717" s="30" t="s">
        <v>1085</v>
      </c>
      <c r="W717" s="151" t="s">
        <v>1099</v>
      </c>
      <c r="X717" s="263"/>
    </row>
    <row r="718" spans="1:24" s="44" customFormat="1" ht="21.75" x14ac:dyDescent="0.5">
      <c r="A718" s="253">
        <v>1358</v>
      </c>
      <c r="B718" s="33" t="s">
        <v>13</v>
      </c>
      <c r="C718" s="46">
        <v>42064</v>
      </c>
      <c r="D718" s="46">
        <v>465</v>
      </c>
      <c r="E718" s="46">
        <v>473</v>
      </c>
      <c r="F718" s="34">
        <v>9</v>
      </c>
      <c r="G718" s="32" t="s">
        <v>25</v>
      </c>
      <c r="H718" s="32">
        <v>1</v>
      </c>
      <c r="I718" s="32">
        <v>33.299999999999997</v>
      </c>
      <c r="J718" s="32"/>
      <c r="K718" s="32">
        <f>SUM(H718*100+I718)</f>
        <v>133.30000000000001</v>
      </c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42" t="s">
        <v>32</v>
      </c>
    </row>
    <row r="719" spans="1:24" s="44" customFormat="1" ht="21.75" x14ac:dyDescent="0.5">
      <c r="A719" s="253">
        <v>1359</v>
      </c>
      <c r="B719" s="33" t="s">
        <v>13</v>
      </c>
      <c r="C719" s="46">
        <v>11465</v>
      </c>
      <c r="D719" s="46">
        <v>71</v>
      </c>
      <c r="E719" s="46">
        <v>8939</v>
      </c>
      <c r="F719" s="34">
        <v>9</v>
      </c>
      <c r="G719" s="32" t="s">
        <v>25</v>
      </c>
      <c r="H719" s="32">
        <v>1</v>
      </c>
      <c r="I719" s="32">
        <v>33.299999999999997</v>
      </c>
      <c r="J719" s="32"/>
      <c r="K719" s="32">
        <f>SUM(H719*100+I719)</f>
        <v>133.30000000000001</v>
      </c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42" t="s">
        <v>32</v>
      </c>
    </row>
    <row r="720" spans="1:24" s="44" customFormat="1" ht="21.75" x14ac:dyDescent="0.5">
      <c r="A720" s="253">
        <v>1360</v>
      </c>
      <c r="B720" s="33" t="s">
        <v>13</v>
      </c>
      <c r="C720" s="46">
        <v>6231</v>
      </c>
      <c r="D720" s="46">
        <v>34</v>
      </c>
      <c r="E720" s="46">
        <v>6101</v>
      </c>
      <c r="F720" s="34">
        <v>9</v>
      </c>
      <c r="G720" s="32" t="s">
        <v>25</v>
      </c>
      <c r="H720" s="32">
        <v>1</v>
      </c>
      <c r="I720" s="32">
        <v>38</v>
      </c>
      <c r="J720" s="32"/>
      <c r="K720" s="32"/>
      <c r="L720" s="32"/>
      <c r="M720" s="32"/>
      <c r="N720" s="32">
        <f>SUM(H720*100+I720)</f>
        <v>138</v>
      </c>
      <c r="O720" s="32"/>
      <c r="P720" s="32"/>
      <c r="Q720" s="32"/>
      <c r="R720" s="32"/>
      <c r="S720" s="32"/>
      <c r="T720" s="32"/>
      <c r="U720" s="32"/>
      <c r="V720" s="32"/>
      <c r="W720" s="32"/>
      <c r="X720" s="42" t="s">
        <v>778</v>
      </c>
    </row>
    <row r="721" spans="1:24" s="44" customFormat="1" ht="21.75" x14ac:dyDescent="0.5">
      <c r="A721" s="253">
        <v>1361</v>
      </c>
      <c r="B721" s="33" t="s">
        <v>13</v>
      </c>
      <c r="C721" s="46">
        <v>6237</v>
      </c>
      <c r="D721" s="46">
        <v>35</v>
      </c>
      <c r="E721" s="46">
        <v>6102</v>
      </c>
      <c r="F721" s="34">
        <v>9</v>
      </c>
      <c r="G721" s="32" t="s">
        <v>25</v>
      </c>
      <c r="H721" s="32">
        <v>1</v>
      </c>
      <c r="I721" s="32">
        <v>37</v>
      </c>
      <c r="J721" s="32"/>
      <c r="K721" s="32"/>
      <c r="L721" s="32"/>
      <c r="M721" s="32"/>
      <c r="N721" s="32">
        <f>SUM(H721*100+I721)</f>
        <v>137</v>
      </c>
      <c r="O721" s="32"/>
      <c r="P721" s="32"/>
      <c r="Q721" s="32"/>
      <c r="R721" s="32"/>
      <c r="S721" s="32"/>
      <c r="T721" s="32"/>
      <c r="U721" s="32"/>
      <c r="V721" s="32"/>
      <c r="W721" s="32"/>
      <c r="X721" s="42" t="s">
        <v>779</v>
      </c>
    </row>
    <row r="722" spans="1:24" s="44" customFormat="1" ht="21.75" x14ac:dyDescent="0.5">
      <c r="A722" s="253">
        <v>1362</v>
      </c>
      <c r="B722" s="33" t="s">
        <v>13</v>
      </c>
      <c r="C722" s="46">
        <v>42069</v>
      </c>
      <c r="D722" s="46">
        <v>480</v>
      </c>
      <c r="E722" s="46">
        <v>488</v>
      </c>
      <c r="F722" s="34"/>
      <c r="G722" s="32" t="s">
        <v>25</v>
      </c>
      <c r="H722" s="32">
        <v>2</v>
      </c>
      <c r="I722" s="32">
        <v>58</v>
      </c>
      <c r="J722" s="32"/>
      <c r="K722" s="32">
        <f>SUM(H722*100+I722)</f>
        <v>258</v>
      </c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42" t="s">
        <v>32</v>
      </c>
    </row>
    <row r="723" spans="1:24" s="44" customFormat="1" ht="21.75" x14ac:dyDescent="0.5">
      <c r="A723" s="253">
        <v>1363</v>
      </c>
      <c r="B723" s="33" t="s">
        <v>13</v>
      </c>
      <c r="C723" s="46">
        <v>42055</v>
      </c>
      <c r="D723" s="46">
        <v>481</v>
      </c>
      <c r="E723" s="46">
        <v>528</v>
      </c>
      <c r="F723" s="34"/>
      <c r="G723" s="32" t="s">
        <v>25</v>
      </c>
      <c r="H723" s="32">
        <v>1</v>
      </c>
      <c r="I723" s="32">
        <v>34</v>
      </c>
      <c r="J723" s="32">
        <f>SUM(H723*100+I723)</f>
        <v>134</v>
      </c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42" t="s">
        <v>533</v>
      </c>
    </row>
    <row r="724" spans="1:24" s="44" customFormat="1" ht="21.75" x14ac:dyDescent="0.5">
      <c r="A724" s="253">
        <v>1364</v>
      </c>
      <c r="B724" s="33" t="s">
        <v>13</v>
      </c>
      <c r="C724" s="46">
        <v>42418</v>
      </c>
      <c r="D724" s="46">
        <v>482</v>
      </c>
      <c r="E724" s="46">
        <v>529</v>
      </c>
      <c r="F724" s="34"/>
      <c r="G724" s="32" t="s">
        <v>25</v>
      </c>
      <c r="H724" s="32">
        <v>2</v>
      </c>
      <c r="I724" s="32">
        <v>99</v>
      </c>
      <c r="J724" s="32"/>
      <c r="K724" s="32"/>
      <c r="L724" s="32"/>
      <c r="M724" s="32"/>
      <c r="N724" s="32">
        <f>SUM(H724*100+I724)</f>
        <v>299</v>
      </c>
      <c r="O724" s="32"/>
      <c r="P724" s="32"/>
      <c r="Q724" s="32"/>
      <c r="R724" s="32"/>
      <c r="S724" s="32"/>
      <c r="T724" s="32"/>
      <c r="U724" s="32"/>
      <c r="V724" s="32"/>
      <c r="W724" s="32"/>
      <c r="X724" s="42" t="s">
        <v>780</v>
      </c>
    </row>
    <row r="725" spans="1:24" s="44" customFormat="1" ht="21.75" x14ac:dyDescent="0.5">
      <c r="A725" s="253">
        <v>1365</v>
      </c>
      <c r="B725" s="33" t="s">
        <v>13</v>
      </c>
      <c r="C725" s="46">
        <v>42056</v>
      </c>
      <c r="D725" s="46">
        <v>483</v>
      </c>
      <c r="E725" s="46">
        <v>530</v>
      </c>
      <c r="F725" s="34">
        <v>9</v>
      </c>
      <c r="G725" s="32" t="s">
        <v>25</v>
      </c>
      <c r="H725" s="32">
        <v>2</v>
      </c>
      <c r="I725" s="32" t="s">
        <v>25</v>
      </c>
      <c r="J725" s="32"/>
      <c r="K725" s="32">
        <f>SUM(H725*100)</f>
        <v>200</v>
      </c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42" t="s">
        <v>235</v>
      </c>
    </row>
    <row r="726" spans="1:24" s="44" customFormat="1" ht="21.75" x14ac:dyDescent="0.5">
      <c r="A726" s="253">
        <v>1366</v>
      </c>
      <c r="B726" s="33" t="s">
        <v>13</v>
      </c>
      <c r="C726" s="46">
        <v>41877</v>
      </c>
      <c r="D726" s="46">
        <v>484</v>
      </c>
      <c r="E726" s="46">
        <v>531</v>
      </c>
      <c r="F726" s="34">
        <v>9</v>
      </c>
      <c r="G726" s="32" t="s">
        <v>25</v>
      </c>
      <c r="H726" s="32" t="s">
        <v>25</v>
      </c>
      <c r="I726" s="32">
        <v>91</v>
      </c>
      <c r="J726" s="32"/>
      <c r="K726" s="32">
        <f>SUM(I726)</f>
        <v>91</v>
      </c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42" t="s">
        <v>32</v>
      </c>
    </row>
    <row r="727" spans="1:24" s="44" customFormat="1" ht="21.75" x14ac:dyDescent="0.5">
      <c r="A727" s="253">
        <v>1367</v>
      </c>
      <c r="B727" s="33" t="s">
        <v>13</v>
      </c>
      <c r="C727" s="46">
        <v>41948</v>
      </c>
      <c r="D727" s="46">
        <v>485</v>
      </c>
      <c r="E727" s="46">
        <v>532</v>
      </c>
      <c r="F727" s="34">
        <v>9</v>
      </c>
      <c r="G727" s="32" t="s">
        <v>25</v>
      </c>
      <c r="H727" s="32" t="s">
        <v>25</v>
      </c>
      <c r="I727" s="32">
        <v>50</v>
      </c>
      <c r="J727" s="32"/>
      <c r="K727" s="32">
        <f>SUM(I727)</f>
        <v>50</v>
      </c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42" t="s">
        <v>32</v>
      </c>
    </row>
    <row r="728" spans="1:24" s="44" customFormat="1" ht="21.75" x14ac:dyDescent="0.5">
      <c r="A728" s="253">
        <v>1368</v>
      </c>
      <c r="B728" s="33" t="s">
        <v>13</v>
      </c>
      <c r="C728" s="46">
        <v>42071</v>
      </c>
      <c r="D728" s="46">
        <v>487</v>
      </c>
      <c r="E728" s="46">
        <v>534</v>
      </c>
      <c r="F728" s="34">
        <v>9</v>
      </c>
      <c r="G728" s="32" t="s">
        <v>25</v>
      </c>
      <c r="H728" s="32" t="s">
        <v>25</v>
      </c>
      <c r="I728" s="32">
        <v>72</v>
      </c>
      <c r="J728" s="32"/>
      <c r="K728" s="32">
        <f>SUM(I728)</f>
        <v>72</v>
      </c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42" t="s">
        <v>32</v>
      </c>
    </row>
    <row r="729" spans="1:24" s="44" customFormat="1" ht="21.75" x14ac:dyDescent="0.5">
      <c r="A729" s="253">
        <v>1369</v>
      </c>
      <c r="B729" s="33" t="s">
        <v>13</v>
      </c>
      <c r="C729" s="46">
        <v>42342</v>
      </c>
      <c r="D729" s="46">
        <v>489</v>
      </c>
      <c r="E729" s="46">
        <v>536</v>
      </c>
      <c r="F729" s="34">
        <v>9</v>
      </c>
      <c r="G729" s="32" t="s">
        <v>25</v>
      </c>
      <c r="H729" s="32" t="s">
        <v>25</v>
      </c>
      <c r="I729" s="32">
        <v>85</v>
      </c>
      <c r="J729" s="32"/>
      <c r="K729" s="32">
        <f>SUM(I729)</f>
        <v>85</v>
      </c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42" t="s">
        <v>32</v>
      </c>
    </row>
    <row r="730" spans="1:24" s="44" customFormat="1" ht="21.75" x14ac:dyDescent="0.5">
      <c r="A730" s="253">
        <v>1370</v>
      </c>
      <c r="B730" s="33" t="s">
        <v>13</v>
      </c>
      <c r="C730" s="46">
        <v>42073</v>
      </c>
      <c r="D730" s="46">
        <v>490</v>
      </c>
      <c r="E730" s="46">
        <v>537</v>
      </c>
      <c r="F730" s="34">
        <v>9</v>
      </c>
      <c r="G730" s="32" t="s">
        <v>25</v>
      </c>
      <c r="H730" s="32" t="s">
        <v>25</v>
      </c>
      <c r="I730" s="32">
        <v>97</v>
      </c>
      <c r="J730" s="32"/>
      <c r="K730" s="32">
        <f>SUM(I730)</f>
        <v>97</v>
      </c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42" t="s">
        <v>32</v>
      </c>
    </row>
    <row r="731" spans="1:24" s="44" customFormat="1" ht="21.75" x14ac:dyDescent="0.5">
      <c r="A731" s="253">
        <v>1371</v>
      </c>
      <c r="B731" s="33" t="s">
        <v>13</v>
      </c>
      <c r="C731" s="46">
        <v>42074</v>
      </c>
      <c r="D731" s="46">
        <v>491</v>
      </c>
      <c r="E731" s="46">
        <v>535</v>
      </c>
      <c r="F731" s="34">
        <v>9</v>
      </c>
      <c r="G731" s="32" t="s">
        <v>25</v>
      </c>
      <c r="H731" s="32" t="s">
        <v>25</v>
      </c>
      <c r="I731" s="32">
        <v>97</v>
      </c>
      <c r="J731" s="32"/>
      <c r="K731" s="32"/>
      <c r="L731" s="32">
        <f>SUM(I731)</f>
        <v>97</v>
      </c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42" t="s">
        <v>781</v>
      </c>
    </row>
    <row r="732" spans="1:24" s="44" customFormat="1" ht="21.75" x14ac:dyDescent="0.5">
      <c r="A732" s="253">
        <v>1372</v>
      </c>
      <c r="B732" s="33" t="s">
        <v>13</v>
      </c>
      <c r="C732" s="46">
        <v>42057</v>
      </c>
      <c r="D732" s="46">
        <v>486</v>
      </c>
      <c r="E732" s="46">
        <v>533</v>
      </c>
      <c r="F732" s="34">
        <v>9</v>
      </c>
      <c r="G732" s="32" t="s">
        <v>25</v>
      </c>
      <c r="H732" s="32">
        <v>1</v>
      </c>
      <c r="I732" s="32">
        <v>89</v>
      </c>
      <c r="J732" s="32"/>
      <c r="K732" s="32"/>
      <c r="L732" s="32"/>
      <c r="M732" s="32"/>
      <c r="N732" s="32">
        <f>SUM(H732*100+I732)</f>
        <v>189</v>
      </c>
      <c r="O732" s="32"/>
      <c r="P732" s="32"/>
      <c r="Q732" s="32"/>
      <c r="R732" s="32"/>
      <c r="S732" s="32"/>
      <c r="T732" s="32"/>
      <c r="U732" s="32"/>
      <c r="V732" s="32"/>
      <c r="W732" s="32"/>
      <c r="X732" s="42" t="s">
        <v>96</v>
      </c>
    </row>
    <row r="733" spans="1:24" s="44" customFormat="1" ht="21.75" x14ac:dyDescent="0.5">
      <c r="A733" s="253">
        <v>1373</v>
      </c>
      <c r="B733" s="33" t="s">
        <v>13</v>
      </c>
      <c r="C733" s="46">
        <v>7344</v>
      </c>
      <c r="D733" s="46">
        <v>33</v>
      </c>
      <c r="E733" s="46">
        <v>6471</v>
      </c>
      <c r="F733" s="34">
        <v>9</v>
      </c>
      <c r="G733" s="32" t="s">
        <v>25</v>
      </c>
      <c r="H733" s="32">
        <v>1</v>
      </c>
      <c r="I733" s="32">
        <v>32</v>
      </c>
      <c r="J733" s="32"/>
      <c r="K733" s="32">
        <f>SUM(H733*100+I733)</f>
        <v>132</v>
      </c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42" t="s">
        <v>32</v>
      </c>
    </row>
    <row r="734" spans="1:24" s="44" customFormat="1" ht="21.75" x14ac:dyDescent="0.5">
      <c r="A734" s="253">
        <v>1374</v>
      </c>
      <c r="B734" s="33" t="s">
        <v>13</v>
      </c>
      <c r="C734" s="46">
        <v>7343</v>
      </c>
      <c r="D734" s="46">
        <v>38</v>
      </c>
      <c r="E734" s="46">
        <v>6470</v>
      </c>
      <c r="F734" s="34"/>
      <c r="G734" s="32" t="s">
        <v>25</v>
      </c>
      <c r="H734" s="32" t="s">
        <v>25</v>
      </c>
      <c r="I734" s="32">
        <v>63</v>
      </c>
      <c r="J734" s="32"/>
      <c r="K734" s="32"/>
      <c r="L734" s="32"/>
      <c r="M734" s="32">
        <f>SUM(I734)</f>
        <v>63</v>
      </c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42" t="s">
        <v>538</v>
      </c>
    </row>
    <row r="735" spans="1:24" s="44" customFormat="1" ht="21.75" x14ac:dyDescent="0.5">
      <c r="A735" s="253">
        <v>1375</v>
      </c>
      <c r="B735" s="33" t="s">
        <v>13</v>
      </c>
      <c r="C735" s="46">
        <v>42058</v>
      </c>
      <c r="D735" s="46">
        <v>495</v>
      </c>
      <c r="E735" s="46">
        <v>542</v>
      </c>
      <c r="F735" s="34"/>
      <c r="G735" s="32" t="s">
        <v>25</v>
      </c>
      <c r="H735" s="32" t="s">
        <v>25</v>
      </c>
      <c r="I735" s="32">
        <v>99</v>
      </c>
      <c r="J735" s="32"/>
      <c r="K735" s="32"/>
      <c r="L735" s="32"/>
      <c r="M735" s="32">
        <f>SUM(I735)</f>
        <v>99</v>
      </c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42" t="s">
        <v>538</v>
      </c>
    </row>
    <row r="736" spans="1:24" s="44" customFormat="1" ht="21.75" x14ac:dyDescent="0.5">
      <c r="A736" s="253">
        <v>1376</v>
      </c>
      <c r="B736" s="33" t="s">
        <v>13</v>
      </c>
      <c r="C736" s="46">
        <v>42417</v>
      </c>
      <c r="D736" s="46">
        <v>488</v>
      </c>
      <c r="E736" s="46">
        <v>535</v>
      </c>
      <c r="F736" s="34">
        <v>9</v>
      </c>
      <c r="G736" s="32" t="s">
        <v>25</v>
      </c>
      <c r="H736" s="32" t="s">
        <v>25</v>
      </c>
      <c r="I736" s="32">
        <v>82</v>
      </c>
      <c r="J736" s="32"/>
      <c r="K736" s="32">
        <f>SUM(I736)</f>
        <v>82</v>
      </c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42" t="s">
        <v>782</v>
      </c>
    </row>
    <row r="737" spans="1:24" s="44" customFormat="1" ht="21.75" x14ac:dyDescent="0.5">
      <c r="A737" s="253">
        <v>1377</v>
      </c>
      <c r="B737" s="33" t="s">
        <v>13</v>
      </c>
      <c r="C737" s="46">
        <v>7355</v>
      </c>
      <c r="D737" s="46">
        <v>41</v>
      </c>
      <c r="E737" s="46">
        <v>6482</v>
      </c>
      <c r="F737" s="34">
        <v>9</v>
      </c>
      <c r="G737" s="32" t="s">
        <v>25</v>
      </c>
      <c r="H737" s="32" t="s">
        <v>25</v>
      </c>
      <c r="I737" s="32">
        <v>63</v>
      </c>
      <c r="J737" s="32"/>
      <c r="K737" s="32">
        <f>SUM(I737)</f>
        <v>63</v>
      </c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42" t="s">
        <v>783</v>
      </c>
    </row>
    <row r="738" spans="1:24" s="44" customFormat="1" ht="21.75" x14ac:dyDescent="0.5">
      <c r="A738" s="253">
        <v>1378</v>
      </c>
      <c r="B738" s="33" t="s">
        <v>13</v>
      </c>
      <c r="C738" s="46">
        <v>7360</v>
      </c>
      <c r="D738" s="46">
        <v>43</v>
      </c>
      <c r="E738" s="46">
        <v>6487</v>
      </c>
      <c r="F738" s="34">
        <v>9</v>
      </c>
      <c r="G738" s="32" t="s">
        <v>25</v>
      </c>
      <c r="H738" s="32" t="s">
        <v>25</v>
      </c>
      <c r="I738" s="32">
        <v>59</v>
      </c>
      <c r="J738" s="32"/>
      <c r="K738" s="32"/>
      <c r="L738" s="32">
        <f>SUM(I738)</f>
        <v>59</v>
      </c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42" t="s">
        <v>398</v>
      </c>
    </row>
    <row r="739" spans="1:24" s="44" customFormat="1" ht="21.75" x14ac:dyDescent="0.5">
      <c r="A739" s="253">
        <v>1379</v>
      </c>
      <c r="B739" s="33" t="s">
        <v>13</v>
      </c>
      <c r="C739" s="46">
        <v>42097</v>
      </c>
      <c r="D739" s="46">
        <v>494</v>
      </c>
      <c r="E739" s="46">
        <v>541</v>
      </c>
      <c r="F739" s="34">
        <v>9</v>
      </c>
      <c r="G739" s="32" t="s">
        <v>25</v>
      </c>
      <c r="H739" s="32" t="s">
        <v>25</v>
      </c>
      <c r="I739" s="32">
        <v>50</v>
      </c>
      <c r="J739" s="32"/>
      <c r="K739" s="32">
        <f>SUM(I739)</f>
        <v>50</v>
      </c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42" t="s">
        <v>32</v>
      </c>
    </row>
    <row r="740" spans="1:24" s="44" customFormat="1" ht="21.75" x14ac:dyDescent="0.5">
      <c r="A740" s="253">
        <v>1380</v>
      </c>
      <c r="B740" s="33" t="s">
        <v>13</v>
      </c>
      <c r="C740" s="46">
        <v>3554</v>
      </c>
      <c r="D740" s="46">
        <v>16</v>
      </c>
      <c r="E740" s="46">
        <v>4876</v>
      </c>
      <c r="F740" s="34">
        <v>9</v>
      </c>
      <c r="G740" s="32" t="s">
        <v>25</v>
      </c>
      <c r="H740" s="32" t="s">
        <v>25</v>
      </c>
      <c r="I740" s="32">
        <v>34.799999999999997</v>
      </c>
      <c r="J740" s="32"/>
      <c r="K740" s="32">
        <f>SUM(I740)</f>
        <v>34.799999999999997</v>
      </c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42" t="s">
        <v>359</v>
      </c>
    </row>
    <row r="741" spans="1:24" s="44" customFormat="1" ht="21.75" x14ac:dyDescent="0.5">
      <c r="A741" s="253">
        <v>1381</v>
      </c>
      <c r="B741" s="33" t="s">
        <v>13</v>
      </c>
      <c r="C741" s="46">
        <v>42023</v>
      </c>
      <c r="D741" s="46">
        <v>492</v>
      </c>
      <c r="E741" s="46">
        <v>539</v>
      </c>
      <c r="F741" s="34">
        <v>9</v>
      </c>
      <c r="G741" s="32" t="s">
        <v>25</v>
      </c>
      <c r="H741" s="32">
        <v>2</v>
      </c>
      <c r="I741" s="32">
        <v>70</v>
      </c>
      <c r="J741" s="32"/>
      <c r="K741" s="32">
        <f>SUM(H741*100+I741)</f>
        <v>270</v>
      </c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228" t="s">
        <v>32</v>
      </c>
    </row>
    <row r="742" spans="1:24" s="44" customFormat="1" ht="21.75" x14ac:dyDescent="0.5">
      <c r="A742" s="253">
        <v>1382</v>
      </c>
      <c r="B742" s="33" t="s">
        <v>13</v>
      </c>
      <c r="C742" s="46">
        <v>42059</v>
      </c>
      <c r="D742" s="46">
        <v>497</v>
      </c>
      <c r="E742" s="46">
        <v>544</v>
      </c>
      <c r="F742" s="34">
        <v>9</v>
      </c>
      <c r="G742" s="32" t="s">
        <v>25</v>
      </c>
      <c r="H742" s="32">
        <v>3</v>
      </c>
      <c r="I742" s="32">
        <v>96</v>
      </c>
      <c r="J742" s="32"/>
      <c r="K742" s="32">
        <f>SUM(H742*100+I742)</f>
        <v>396</v>
      </c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228" t="s">
        <v>32</v>
      </c>
    </row>
    <row r="743" spans="1:24" s="44" customFormat="1" x14ac:dyDescent="0.65">
      <c r="A743" s="315" t="s">
        <v>1992</v>
      </c>
      <c r="B743" s="315"/>
      <c r="C743" s="315"/>
      <c r="D743" s="315"/>
      <c r="E743" s="315"/>
      <c r="F743" s="315"/>
      <c r="G743" s="315"/>
      <c r="H743" s="315"/>
      <c r="I743" s="315"/>
      <c r="J743" s="315"/>
      <c r="K743" s="315"/>
      <c r="L743" s="315"/>
      <c r="M743" s="315"/>
      <c r="N743" s="315"/>
      <c r="O743" s="315"/>
      <c r="P743" s="315"/>
      <c r="Q743" s="315"/>
      <c r="R743" s="315"/>
      <c r="S743" s="315"/>
      <c r="T743" s="315"/>
      <c r="U743" s="315"/>
      <c r="V743" s="315"/>
      <c r="W743" s="315"/>
      <c r="X743" s="315"/>
    </row>
    <row r="744" spans="1:24" s="44" customFormat="1" x14ac:dyDescent="0.5">
      <c r="A744" s="313" t="s">
        <v>1102</v>
      </c>
      <c r="B744" s="313"/>
      <c r="C744" s="313"/>
      <c r="D744" s="313"/>
      <c r="E744" s="313"/>
      <c r="F744" s="313"/>
      <c r="G744" s="313"/>
      <c r="H744" s="313"/>
      <c r="I744" s="313"/>
      <c r="J744" s="313"/>
      <c r="K744" s="313"/>
      <c r="L744" s="313"/>
      <c r="M744" s="313"/>
      <c r="N744" s="313"/>
      <c r="O744" s="313"/>
      <c r="P744" s="313"/>
      <c r="Q744" s="313"/>
      <c r="R744" s="313"/>
      <c r="S744" s="313"/>
      <c r="T744" s="313"/>
      <c r="U744" s="313"/>
      <c r="V744" s="313"/>
      <c r="W744" s="313"/>
      <c r="X744" s="313"/>
    </row>
    <row r="745" spans="1:24" s="44" customFormat="1" x14ac:dyDescent="0.5">
      <c r="A745" s="276" t="s">
        <v>1069</v>
      </c>
      <c r="B745" s="276"/>
      <c r="C745" s="276"/>
      <c r="D745" s="276"/>
      <c r="E745" s="276"/>
      <c r="F745" s="276"/>
      <c r="G745" s="276"/>
      <c r="H745" s="276"/>
      <c r="I745" s="276"/>
      <c r="J745" s="276"/>
      <c r="K745" s="276"/>
      <c r="L745" s="276"/>
      <c r="M745" s="276"/>
      <c r="N745" s="276"/>
      <c r="O745" s="276"/>
      <c r="P745" s="276"/>
      <c r="Q745" s="276"/>
      <c r="R745" s="276"/>
      <c r="S745" s="276"/>
      <c r="T745" s="276"/>
      <c r="U745" s="276"/>
      <c r="V745" s="276"/>
      <c r="W745" s="276"/>
      <c r="X745" s="276"/>
    </row>
    <row r="746" spans="1:24" s="44" customFormat="1" x14ac:dyDescent="0.65">
      <c r="A746" s="314" t="s">
        <v>1070</v>
      </c>
      <c r="B746" s="314"/>
      <c r="C746" s="314"/>
      <c r="D746" s="314"/>
      <c r="E746" s="314"/>
      <c r="F746" s="314"/>
      <c r="G746" s="314"/>
      <c r="H746" s="314"/>
      <c r="I746" s="314"/>
      <c r="J746" s="314"/>
      <c r="K746" s="314"/>
      <c r="L746" s="314"/>
      <c r="M746" s="314"/>
      <c r="N746" s="314"/>
      <c r="O746" s="314"/>
      <c r="P746" s="314"/>
      <c r="Q746" s="314"/>
      <c r="R746" s="314"/>
      <c r="S746" s="314"/>
      <c r="T746" s="314"/>
      <c r="U746" s="314"/>
      <c r="V746" s="314"/>
      <c r="W746" s="314"/>
      <c r="X746" s="314"/>
    </row>
    <row r="747" spans="1:24" s="44" customFormat="1" ht="21.75" x14ac:dyDescent="0.5">
      <c r="A747" s="271" t="s">
        <v>1089</v>
      </c>
      <c r="B747" s="272"/>
      <c r="C747" s="272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3"/>
      <c r="O747" s="271" t="s">
        <v>1101</v>
      </c>
      <c r="P747" s="272"/>
      <c r="Q747" s="272"/>
      <c r="R747" s="272"/>
      <c r="S747" s="272"/>
      <c r="T747" s="272"/>
      <c r="U747" s="272"/>
      <c r="V747" s="272"/>
      <c r="W747" s="272"/>
      <c r="X747" s="273"/>
    </row>
    <row r="748" spans="1:24" s="44" customFormat="1" ht="21.75" x14ac:dyDescent="0.5">
      <c r="A748" s="306" t="s">
        <v>1071</v>
      </c>
      <c r="B748" s="156"/>
      <c r="C748" s="144"/>
      <c r="D748" s="277" t="s">
        <v>0</v>
      </c>
      <c r="E748" s="289" t="s">
        <v>1</v>
      </c>
      <c r="F748" s="143"/>
      <c r="G748" s="291" t="s">
        <v>18</v>
      </c>
      <c r="H748" s="292"/>
      <c r="I748" s="293"/>
      <c r="J748" s="265" t="s">
        <v>1088</v>
      </c>
      <c r="K748" s="266"/>
      <c r="L748" s="266"/>
      <c r="M748" s="266"/>
      <c r="N748" s="267"/>
      <c r="O748" s="268" t="s">
        <v>1071</v>
      </c>
      <c r="P748" s="156"/>
      <c r="Q748" s="156"/>
      <c r="R748" s="156"/>
      <c r="S748" s="308" t="s">
        <v>1088</v>
      </c>
      <c r="T748" s="309"/>
      <c r="U748" s="309"/>
      <c r="V748" s="309"/>
      <c r="W748" s="310"/>
      <c r="X748" s="261" t="s">
        <v>1100</v>
      </c>
    </row>
    <row r="749" spans="1:24" s="44" customFormat="1" ht="21.75" x14ac:dyDescent="0.5">
      <c r="A749" s="307"/>
      <c r="B749" s="157" t="s">
        <v>1072</v>
      </c>
      <c r="C749" s="145" t="s">
        <v>1073</v>
      </c>
      <c r="D749" s="278"/>
      <c r="E749" s="290"/>
      <c r="F749" s="154" t="s">
        <v>1075</v>
      </c>
      <c r="G749" s="277" t="s">
        <v>19</v>
      </c>
      <c r="H749" s="277" t="s">
        <v>20</v>
      </c>
      <c r="I749" s="277" t="s">
        <v>21</v>
      </c>
      <c r="J749" s="146"/>
      <c r="K749" s="261" t="s">
        <v>1079</v>
      </c>
      <c r="L749" s="261" t="s">
        <v>1080</v>
      </c>
      <c r="M749" s="147"/>
      <c r="N749" s="149" t="s">
        <v>1086</v>
      </c>
      <c r="O749" s="269"/>
      <c r="P749" s="157"/>
      <c r="Q749" s="157" t="s">
        <v>1072</v>
      </c>
      <c r="R749" s="157" t="s">
        <v>1094</v>
      </c>
      <c r="S749" s="149"/>
      <c r="T749" s="281" t="s">
        <v>1079</v>
      </c>
      <c r="U749" s="261" t="s">
        <v>1080</v>
      </c>
      <c r="V749" s="147"/>
      <c r="W749" s="149" t="s">
        <v>1097</v>
      </c>
      <c r="X749" s="262"/>
    </row>
    <row r="750" spans="1:24" s="44" customFormat="1" ht="21.75" x14ac:dyDescent="0.5">
      <c r="A750" s="307"/>
      <c r="B750" s="157" t="s">
        <v>22</v>
      </c>
      <c r="C750" s="145" t="s">
        <v>1074</v>
      </c>
      <c r="D750" s="278"/>
      <c r="E750" s="290"/>
      <c r="F750" s="106" t="s">
        <v>1076</v>
      </c>
      <c r="G750" s="278"/>
      <c r="H750" s="278"/>
      <c r="I750" s="278"/>
      <c r="J750" s="148" t="s">
        <v>1078</v>
      </c>
      <c r="K750" s="262"/>
      <c r="L750" s="262"/>
      <c r="M750" s="147" t="s">
        <v>1081</v>
      </c>
      <c r="N750" s="150" t="s">
        <v>1085</v>
      </c>
      <c r="O750" s="269"/>
      <c r="P750" s="157" t="s">
        <v>1090</v>
      </c>
      <c r="Q750" s="157" t="s">
        <v>1091</v>
      </c>
      <c r="R750" s="157" t="s">
        <v>1095</v>
      </c>
      <c r="S750" s="150" t="s">
        <v>1078</v>
      </c>
      <c r="T750" s="284"/>
      <c r="U750" s="262"/>
      <c r="V750" s="147" t="s">
        <v>1081</v>
      </c>
      <c r="W750" s="150" t="s">
        <v>1098</v>
      </c>
      <c r="X750" s="262"/>
    </row>
    <row r="751" spans="1:24" s="44" customFormat="1" ht="21.75" x14ac:dyDescent="0.5">
      <c r="A751" s="307"/>
      <c r="B751" s="157"/>
      <c r="C751" s="145" t="s">
        <v>861</v>
      </c>
      <c r="D751" s="278"/>
      <c r="E751" s="290"/>
      <c r="F751" s="154" t="s">
        <v>1077</v>
      </c>
      <c r="G751" s="278"/>
      <c r="H751" s="278"/>
      <c r="I751" s="278"/>
      <c r="J751" s="148" t="s">
        <v>1082</v>
      </c>
      <c r="K751" s="262"/>
      <c r="L751" s="262"/>
      <c r="M751" s="147" t="s">
        <v>1084</v>
      </c>
      <c r="N751" s="150" t="s">
        <v>1087</v>
      </c>
      <c r="O751" s="269"/>
      <c r="P751" s="157"/>
      <c r="Q751" s="157" t="s">
        <v>1092</v>
      </c>
      <c r="R751" s="157" t="s">
        <v>1096</v>
      </c>
      <c r="S751" s="150" t="s">
        <v>1082</v>
      </c>
      <c r="T751" s="284"/>
      <c r="U751" s="262"/>
      <c r="V751" s="147" t="s">
        <v>1084</v>
      </c>
      <c r="W751" s="150" t="s">
        <v>1091</v>
      </c>
      <c r="X751" s="262"/>
    </row>
    <row r="752" spans="1:24" s="44" customFormat="1" ht="21.75" x14ac:dyDescent="0.5">
      <c r="A752" s="28"/>
      <c r="B752" s="158"/>
      <c r="C752" s="22"/>
      <c r="D752" s="153"/>
      <c r="E752" s="22"/>
      <c r="F752" s="155"/>
      <c r="G752" s="295"/>
      <c r="H752" s="295"/>
      <c r="I752" s="295"/>
      <c r="J752" s="152" t="s">
        <v>1083</v>
      </c>
      <c r="K752" s="263"/>
      <c r="L752" s="263"/>
      <c r="M752" s="30" t="s">
        <v>1085</v>
      </c>
      <c r="N752" s="151" t="s">
        <v>1072</v>
      </c>
      <c r="O752" s="270"/>
      <c r="P752" s="158"/>
      <c r="Q752" s="158" t="s">
        <v>1093</v>
      </c>
      <c r="R752" s="158"/>
      <c r="S752" s="151" t="s">
        <v>1083</v>
      </c>
      <c r="T752" s="296"/>
      <c r="U752" s="263"/>
      <c r="V752" s="30" t="s">
        <v>1085</v>
      </c>
      <c r="W752" s="151" t="s">
        <v>1099</v>
      </c>
      <c r="X752" s="263"/>
    </row>
    <row r="753" spans="1:24" s="44" customFormat="1" ht="21.75" x14ac:dyDescent="0.5">
      <c r="A753" s="253">
        <v>1383</v>
      </c>
      <c r="B753" s="33" t="s">
        <v>13</v>
      </c>
      <c r="C753" s="46">
        <v>11590</v>
      </c>
      <c r="D753" s="46">
        <v>74</v>
      </c>
      <c r="E753" s="46">
        <v>8988</v>
      </c>
      <c r="F753" s="34">
        <v>9</v>
      </c>
      <c r="G753" s="32" t="s">
        <v>25</v>
      </c>
      <c r="H753" s="32" t="s">
        <v>25</v>
      </c>
      <c r="I753" s="32">
        <v>69.2</v>
      </c>
      <c r="J753" s="32"/>
      <c r="K753" s="32">
        <f>SUM(I753)</f>
        <v>69.2</v>
      </c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42" t="s">
        <v>32</v>
      </c>
    </row>
    <row r="754" spans="1:24" s="44" customFormat="1" ht="21.75" x14ac:dyDescent="0.5">
      <c r="A754" s="253">
        <v>1384</v>
      </c>
      <c r="B754" s="33" t="s">
        <v>13</v>
      </c>
      <c r="C754" s="46">
        <v>11591</v>
      </c>
      <c r="D754" s="46">
        <v>75</v>
      </c>
      <c r="E754" s="46">
        <v>8989</v>
      </c>
      <c r="F754" s="34">
        <v>15</v>
      </c>
      <c r="G754" s="32" t="s">
        <v>25</v>
      </c>
      <c r="H754" s="32" t="s">
        <v>25</v>
      </c>
      <c r="I754" s="32">
        <v>69.2</v>
      </c>
      <c r="J754" s="32"/>
      <c r="K754" s="32"/>
      <c r="L754" s="32">
        <f>SUM(I754)</f>
        <v>69.2</v>
      </c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42" t="s">
        <v>150</v>
      </c>
    </row>
    <row r="755" spans="1:24" s="44" customFormat="1" ht="21.75" x14ac:dyDescent="0.5">
      <c r="A755" s="253">
        <v>1385</v>
      </c>
      <c r="B755" s="33" t="s">
        <v>13</v>
      </c>
      <c r="C755" s="46">
        <v>42416</v>
      </c>
      <c r="D755" s="46">
        <v>496</v>
      </c>
      <c r="E755" s="46">
        <v>543</v>
      </c>
      <c r="F755" s="34">
        <v>9</v>
      </c>
      <c r="G755" s="32" t="s">
        <v>25</v>
      </c>
      <c r="H755" s="32" t="s">
        <v>25</v>
      </c>
      <c r="I755" s="32">
        <v>69.2</v>
      </c>
      <c r="J755" s="32"/>
      <c r="K755" s="32">
        <f>SUM(I755)</f>
        <v>69.2</v>
      </c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42" t="s">
        <v>32</v>
      </c>
    </row>
    <row r="756" spans="1:24" s="44" customFormat="1" ht="21.75" x14ac:dyDescent="0.5">
      <c r="A756" s="253">
        <v>1386</v>
      </c>
      <c r="B756" s="33" t="s">
        <v>13</v>
      </c>
      <c r="C756" s="46">
        <v>7396</v>
      </c>
      <c r="D756" s="46">
        <v>45</v>
      </c>
      <c r="E756" s="46">
        <v>6420</v>
      </c>
      <c r="F756" s="34"/>
      <c r="G756" s="32" t="s">
        <v>25</v>
      </c>
      <c r="H756" s="32" t="s">
        <v>25</v>
      </c>
      <c r="I756" s="32">
        <v>79</v>
      </c>
      <c r="J756" s="32"/>
      <c r="K756" s="32">
        <f>SUM(I756)</f>
        <v>79</v>
      </c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42" t="s">
        <v>32</v>
      </c>
    </row>
    <row r="757" spans="1:24" s="44" customFormat="1" ht="21.75" x14ac:dyDescent="0.5">
      <c r="A757" s="253">
        <v>1387</v>
      </c>
      <c r="B757" s="33" t="s">
        <v>13</v>
      </c>
      <c r="C757" s="46">
        <v>7361</v>
      </c>
      <c r="D757" s="46">
        <v>44</v>
      </c>
      <c r="E757" s="46">
        <v>6488</v>
      </c>
      <c r="F757" s="34">
        <v>9</v>
      </c>
      <c r="G757" s="32" t="s">
        <v>25</v>
      </c>
      <c r="H757" s="32" t="s">
        <v>25</v>
      </c>
      <c r="I757" s="32">
        <v>64</v>
      </c>
      <c r="J757" s="32"/>
      <c r="K757" s="32">
        <f>SUM(I757)</f>
        <v>64</v>
      </c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42" t="s">
        <v>32</v>
      </c>
    </row>
    <row r="758" spans="1:24" s="44" customFormat="1" ht="21.75" x14ac:dyDescent="0.5">
      <c r="A758" s="253">
        <v>1388</v>
      </c>
      <c r="B758" s="33" t="s">
        <v>13</v>
      </c>
      <c r="C758" s="46">
        <v>42061</v>
      </c>
      <c r="D758" s="46">
        <v>493</v>
      </c>
      <c r="E758" s="46">
        <v>540</v>
      </c>
      <c r="F758" s="34">
        <v>9</v>
      </c>
      <c r="G758" s="32" t="s">
        <v>25</v>
      </c>
      <c r="H758" s="32" t="s">
        <v>25</v>
      </c>
      <c r="I758" s="32">
        <v>99</v>
      </c>
      <c r="J758" s="32"/>
      <c r="K758" s="32"/>
      <c r="L758" s="32">
        <f>SUM(I758)</f>
        <v>99</v>
      </c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42" t="s">
        <v>150</v>
      </c>
    </row>
    <row r="759" spans="1:24" s="44" customFormat="1" ht="21.75" x14ac:dyDescent="0.5">
      <c r="A759" s="253">
        <v>1389</v>
      </c>
      <c r="B759" s="33" t="s">
        <v>13</v>
      </c>
      <c r="C759" s="46">
        <v>7354</v>
      </c>
      <c r="D759" s="46">
        <v>40</v>
      </c>
      <c r="E759" s="46">
        <v>6481</v>
      </c>
      <c r="F759" s="34">
        <v>9</v>
      </c>
      <c r="G759" s="32" t="s">
        <v>25</v>
      </c>
      <c r="H759" s="32">
        <v>1</v>
      </c>
      <c r="I759" s="32">
        <v>5</v>
      </c>
      <c r="J759" s="32"/>
      <c r="K759" s="32">
        <f>SUM(H759*100+I759)</f>
        <v>105</v>
      </c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42" t="s">
        <v>32</v>
      </c>
    </row>
    <row r="760" spans="1:24" s="44" customFormat="1" ht="21.75" x14ac:dyDescent="0.5">
      <c r="A760" s="253">
        <v>1390</v>
      </c>
      <c r="B760" s="33" t="s">
        <v>13</v>
      </c>
      <c r="C760" s="46">
        <v>41876</v>
      </c>
      <c r="D760" s="46">
        <v>503</v>
      </c>
      <c r="E760" s="46">
        <v>550</v>
      </c>
      <c r="F760" s="34"/>
      <c r="G760" s="32" t="s">
        <v>25</v>
      </c>
      <c r="H760" s="32">
        <v>3</v>
      </c>
      <c r="I760" s="32">
        <v>17</v>
      </c>
      <c r="J760" s="32"/>
      <c r="K760" s="32">
        <f>SUM(H760*100+I760)</f>
        <v>317</v>
      </c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42" t="s">
        <v>32</v>
      </c>
    </row>
    <row r="761" spans="1:24" s="63" customFormat="1" ht="21.75" x14ac:dyDescent="0.5">
      <c r="A761" s="253">
        <v>1391</v>
      </c>
      <c r="B761" s="33" t="s">
        <v>13</v>
      </c>
      <c r="C761" s="57">
        <v>42080</v>
      </c>
      <c r="D761" s="57">
        <v>502</v>
      </c>
      <c r="E761" s="57">
        <v>549</v>
      </c>
      <c r="F761" s="58">
        <v>9</v>
      </c>
      <c r="G761" s="59" t="s">
        <v>25</v>
      </c>
      <c r="H761" s="59">
        <v>1</v>
      </c>
      <c r="I761" s="59">
        <v>80</v>
      </c>
      <c r="J761" s="59"/>
      <c r="K761" s="59">
        <f>SUM(H761*100+I761)</f>
        <v>180</v>
      </c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40" t="s">
        <v>32</v>
      </c>
    </row>
    <row r="762" spans="1:24" s="44" customFormat="1" ht="21.75" x14ac:dyDescent="0.5">
      <c r="A762" s="253">
        <v>1392</v>
      </c>
      <c r="B762" s="33" t="s">
        <v>13</v>
      </c>
      <c r="C762" s="46">
        <v>1044</v>
      </c>
      <c r="D762" s="46">
        <v>414</v>
      </c>
      <c r="E762" s="46">
        <v>4586</v>
      </c>
      <c r="F762" s="34"/>
      <c r="G762" s="32" t="s">
        <v>25</v>
      </c>
      <c r="H762" s="32">
        <v>1</v>
      </c>
      <c r="I762" s="32" t="s">
        <v>25</v>
      </c>
      <c r="J762" s="32"/>
      <c r="K762" s="32"/>
      <c r="L762" s="32">
        <f>SUM(H762*100)</f>
        <v>100</v>
      </c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42" t="s">
        <v>784</v>
      </c>
    </row>
    <row r="763" spans="1:24" s="44" customFormat="1" ht="21.75" x14ac:dyDescent="0.5">
      <c r="A763" s="253">
        <v>1393</v>
      </c>
      <c r="B763" s="33" t="s">
        <v>13</v>
      </c>
      <c r="C763" s="46">
        <v>42100</v>
      </c>
      <c r="D763" s="46">
        <v>501</v>
      </c>
      <c r="E763" s="46">
        <v>548</v>
      </c>
      <c r="F763" s="34"/>
      <c r="G763" s="32" t="s">
        <v>25</v>
      </c>
      <c r="H763" s="32">
        <v>1</v>
      </c>
      <c r="I763" s="32">
        <v>65.900000000000006</v>
      </c>
      <c r="J763" s="32"/>
      <c r="K763" s="32">
        <f>SUM(H763*100+I763)</f>
        <v>165.9</v>
      </c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42" t="s">
        <v>32</v>
      </c>
    </row>
    <row r="764" spans="1:24" s="44" customFormat="1" ht="21.75" x14ac:dyDescent="0.5">
      <c r="A764" s="253">
        <v>1394</v>
      </c>
      <c r="B764" s="33" t="s">
        <v>13</v>
      </c>
      <c r="C764" s="46">
        <v>42341</v>
      </c>
      <c r="D764" s="46">
        <v>500</v>
      </c>
      <c r="E764" s="46">
        <v>547</v>
      </c>
      <c r="F764" s="34">
        <v>15</v>
      </c>
      <c r="G764" s="32" t="s">
        <v>25</v>
      </c>
      <c r="H764" s="32">
        <v>2</v>
      </c>
      <c r="I764" s="32">
        <v>83</v>
      </c>
      <c r="J764" s="32"/>
      <c r="K764" s="32"/>
      <c r="L764" s="32">
        <f>SUM(H764*100+I764)</f>
        <v>283</v>
      </c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42" t="s">
        <v>96</v>
      </c>
    </row>
    <row r="765" spans="1:24" s="44" customFormat="1" ht="21.75" x14ac:dyDescent="0.5">
      <c r="A765" s="253">
        <v>1395</v>
      </c>
      <c r="B765" s="33" t="s">
        <v>13</v>
      </c>
      <c r="C765" s="46">
        <v>42099</v>
      </c>
      <c r="D765" s="46">
        <v>499</v>
      </c>
      <c r="E765" s="46">
        <v>546</v>
      </c>
      <c r="F765" s="34">
        <v>15</v>
      </c>
      <c r="G765" s="32" t="s">
        <v>25</v>
      </c>
      <c r="H765" s="32" t="s">
        <v>25</v>
      </c>
      <c r="I765" s="32">
        <v>73</v>
      </c>
      <c r="J765" s="32"/>
      <c r="K765" s="32"/>
      <c r="L765" s="32"/>
      <c r="M765" s="32">
        <f>SUM(I765)</f>
        <v>73</v>
      </c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42" t="s">
        <v>538</v>
      </c>
    </row>
    <row r="766" spans="1:24" s="44" customFormat="1" ht="21.75" x14ac:dyDescent="0.5">
      <c r="A766" s="253">
        <v>1396</v>
      </c>
      <c r="B766" s="33" t="s">
        <v>13</v>
      </c>
      <c r="C766" s="46">
        <v>42098</v>
      </c>
      <c r="D766" s="46">
        <v>498</v>
      </c>
      <c r="E766" s="46">
        <v>545</v>
      </c>
      <c r="F766" s="34">
        <v>9</v>
      </c>
      <c r="G766" s="32" t="s">
        <v>25</v>
      </c>
      <c r="H766" s="32">
        <v>3</v>
      </c>
      <c r="I766" s="32">
        <v>2</v>
      </c>
      <c r="J766" s="32"/>
      <c r="K766" s="32"/>
      <c r="L766" s="32"/>
      <c r="M766" s="32"/>
      <c r="N766" s="32">
        <f>SUM(H766*100+I766)</f>
        <v>302</v>
      </c>
      <c r="O766" s="32"/>
      <c r="P766" s="32"/>
      <c r="Q766" s="32"/>
      <c r="R766" s="32"/>
      <c r="S766" s="32"/>
      <c r="T766" s="32"/>
      <c r="U766" s="32"/>
      <c r="V766" s="32"/>
      <c r="W766" s="32"/>
      <c r="X766" s="42" t="s">
        <v>103</v>
      </c>
    </row>
    <row r="767" spans="1:24" s="44" customFormat="1" ht="21.75" x14ac:dyDescent="0.5">
      <c r="A767" s="253">
        <v>1397</v>
      </c>
      <c r="B767" s="33" t="s">
        <v>13</v>
      </c>
      <c r="C767" s="46">
        <v>42339</v>
      </c>
      <c r="D767" s="46">
        <v>52</v>
      </c>
      <c r="E767" s="46">
        <v>489</v>
      </c>
      <c r="F767" s="34">
        <v>9</v>
      </c>
      <c r="G767" s="32" t="s">
        <v>25</v>
      </c>
      <c r="H767" s="32">
        <v>2</v>
      </c>
      <c r="I767" s="32">
        <v>74</v>
      </c>
      <c r="J767" s="32"/>
      <c r="K767" s="32">
        <f>SUM(H767*100+I767)</f>
        <v>274</v>
      </c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42" t="s">
        <v>32</v>
      </c>
    </row>
    <row r="768" spans="1:24" s="44" customFormat="1" ht="21.75" x14ac:dyDescent="0.5">
      <c r="A768" s="253">
        <v>1398</v>
      </c>
      <c r="B768" s="33" t="s">
        <v>13</v>
      </c>
      <c r="C768" s="46">
        <v>870</v>
      </c>
      <c r="D768" s="46">
        <v>7</v>
      </c>
      <c r="E768" s="46">
        <v>4266</v>
      </c>
      <c r="F768" s="34">
        <v>9</v>
      </c>
      <c r="G768" s="32" t="s">
        <v>25</v>
      </c>
      <c r="H768" s="32">
        <v>1</v>
      </c>
      <c r="I768" s="32">
        <v>32</v>
      </c>
      <c r="J768" s="32"/>
      <c r="K768" s="32">
        <f>SUM(H768*100+I768)</f>
        <v>132</v>
      </c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42" t="s">
        <v>32</v>
      </c>
    </row>
    <row r="769" spans="1:24" s="44" customFormat="1" ht="21.75" x14ac:dyDescent="0.5">
      <c r="A769" s="253">
        <v>1399</v>
      </c>
      <c r="B769" s="33" t="s">
        <v>13</v>
      </c>
      <c r="C769" s="46">
        <v>42110</v>
      </c>
      <c r="D769" s="46">
        <v>522</v>
      </c>
      <c r="E769" s="46">
        <v>490</v>
      </c>
      <c r="F769" s="34"/>
      <c r="G769" s="32" t="s">
        <v>25</v>
      </c>
      <c r="H769" s="32">
        <v>1</v>
      </c>
      <c r="I769" s="32">
        <v>64</v>
      </c>
      <c r="J769" s="32"/>
      <c r="K769" s="32">
        <f>SUM(H769*100+I769)</f>
        <v>164</v>
      </c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42" t="s">
        <v>739</v>
      </c>
    </row>
    <row r="770" spans="1:24" s="44" customFormat="1" ht="21.75" x14ac:dyDescent="0.5">
      <c r="A770" s="253">
        <v>1400</v>
      </c>
      <c r="B770" s="33" t="s">
        <v>13</v>
      </c>
      <c r="C770" s="46">
        <v>11805</v>
      </c>
      <c r="D770" s="46">
        <v>76</v>
      </c>
      <c r="E770" s="46">
        <v>9027</v>
      </c>
      <c r="F770" s="34">
        <v>12</v>
      </c>
      <c r="G770" s="32" t="s">
        <v>25</v>
      </c>
      <c r="H770" s="32" t="s">
        <v>25</v>
      </c>
      <c r="I770" s="32">
        <v>51.4</v>
      </c>
      <c r="J770" s="32"/>
      <c r="K770" s="32">
        <f>SUM(I770)</f>
        <v>51.4</v>
      </c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42" t="s">
        <v>359</v>
      </c>
    </row>
    <row r="771" spans="1:24" s="44" customFormat="1" ht="21.75" x14ac:dyDescent="0.5">
      <c r="A771" s="253">
        <v>1401</v>
      </c>
      <c r="B771" s="33" t="s">
        <v>13</v>
      </c>
      <c r="C771" s="46">
        <v>4356</v>
      </c>
      <c r="D771" s="46">
        <v>24</v>
      </c>
      <c r="E771" s="46">
        <v>5272</v>
      </c>
      <c r="F771" s="34">
        <v>12</v>
      </c>
      <c r="G771" s="32" t="s">
        <v>25</v>
      </c>
      <c r="H771" s="32" t="s">
        <v>25</v>
      </c>
      <c r="I771" s="32">
        <v>49</v>
      </c>
      <c r="J771" s="32"/>
      <c r="K771" s="32">
        <f>SUM(I771)</f>
        <v>49</v>
      </c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42" t="s">
        <v>359</v>
      </c>
    </row>
    <row r="772" spans="1:24" s="44" customFormat="1" ht="21.75" x14ac:dyDescent="0.5">
      <c r="A772" s="253">
        <v>1402</v>
      </c>
      <c r="B772" s="33" t="s">
        <v>13</v>
      </c>
      <c r="C772" s="46">
        <v>871</v>
      </c>
      <c r="D772" s="46">
        <v>8</v>
      </c>
      <c r="E772" s="46">
        <v>4267</v>
      </c>
      <c r="F772" s="34"/>
      <c r="G772" s="32" t="s">
        <v>25</v>
      </c>
      <c r="H772" s="32" t="s">
        <v>25</v>
      </c>
      <c r="I772" s="32">
        <v>92</v>
      </c>
      <c r="J772" s="32"/>
      <c r="K772" s="32">
        <f>SUM(I772)</f>
        <v>92</v>
      </c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228" t="s">
        <v>32</v>
      </c>
    </row>
    <row r="773" spans="1:24" s="44" customFormat="1" ht="21.75" x14ac:dyDescent="0.5">
      <c r="A773" s="253">
        <v>1403</v>
      </c>
      <c r="B773" s="33" t="s">
        <v>13</v>
      </c>
      <c r="C773" s="46">
        <v>42415</v>
      </c>
      <c r="D773" s="46">
        <v>523</v>
      </c>
      <c r="E773" s="46">
        <v>491</v>
      </c>
      <c r="F773" s="34">
        <v>9</v>
      </c>
      <c r="G773" s="32" t="s">
        <v>25</v>
      </c>
      <c r="H773" s="32">
        <v>1</v>
      </c>
      <c r="I773" s="32">
        <v>31</v>
      </c>
      <c r="J773" s="32"/>
      <c r="K773" s="32">
        <f>SUM(H773*100+I773)</f>
        <v>131</v>
      </c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228" t="s">
        <v>32</v>
      </c>
    </row>
    <row r="774" spans="1:24" s="44" customFormat="1" ht="21.75" x14ac:dyDescent="0.5">
      <c r="A774" s="253">
        <v>1404</v>
      </c>
      <c r="B774" s="33" t="s">
        <v>13</v>
      </c>
      <c r="C774" s="46">
        <v>42111</v>
      </c>
      <c r="D774" s="46">
        <v>524</v>
      </c>
      <c r="E774" s="46">
        <v>492</v>
      </c>
      <c r="F774" s="34">
        <v>9</v>
      </c>
      <c r="G774" s="32" t="s">
        <v>25</v>
      </c>
      <c r="H774" s="32">
        <v>1</v>
      </c>
      <c r="I774" s="32">
        <v>34</v>
      </c>
      <c r="J774" s="32"/>
      <c r="K774" s="32">
        <f>SUM(H774*100+I774)</f>
        <v>134</v>
      </c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228" t="s">
        <v>32</v>
      </c>
    </row>
    <row r="775" spans="1:24" s="44" customFormat="1" ht="21.75" x14ac:dyDescent="0.5">
      <c r="A775" s="253">
        <v>1405</v>
      </c>
      <c r="B775" s="33" t="s">
        <v>13</v>
      </c>
      <c r="C775" s="46">
        <v>42118</v>
      </c>
      <c r="D775" s="46">
        <v>518</v>
      </c>
      <c r="E775" s="46">
        <v>565</v>
      </c>
      <c r="F775" s="34">
        <v>9</v>
      </c>
      <c r="G775" s="32" t="s">
        <v>25</v>
      </c>
      <c r="H775" s="32">
        <v>3</v>
      </c>
      <c r="I775" s="32">
        <v>16</v>
      </c>
      <c r="J775" s="32"/>
      <c r="K775" s="32"/>
      <c r="L775" s="32"/>
      <c r="M775" s="32"/>
      <c r="N775" s="32">
        <f>SUM(H775*100+I775)</f>
        <v>316</v>
      </c>
      <c r="O775" s="32"/>
      <c r="P775" s="32"/>
      <c r="Q775" s="32"/>
      <c r="R775" s="32"/>
      <c r="S775" s="32"/>
      <c r="T775" s="32"/>
      <c r="U775" s="32"/>
      <c r="V775" s="32"/>
      <c r="W775" s="32"/>
      <c r="X775" s="228" t="s">
        <v>761</v>
      </c>
    </row>
    <row r="776" spans="1:24" s="44" customFormat="1" ht="21.75" x14ac:dyDescent="0.5">
      <c r="A776" s="253">
        <v>1406</v>
      </c>
      <c r="B776" s="33" t="s">
        <v>13</v>
      </c>
      <c r="C776" s="46">
        <v>42340</v>
      </c>
      <c r="D776" s="46">
        <v>519</v>
      </c>
      <c r="E776" s="46">
        <v>566</v>
      </c>
      <c r="F776" s="34">
        <v>9</v>
      </c>
      <c r="G776" s="32" t="s">
        <v>25</v>
      </c>
      <c r="H776" s="32">
        <v>3</v>
      </c>
      <c r="I776" s="32">
        <v>65</v>
      </c>
      <c r="J776" s="32"/>
      <c r="K776" s="32">
        <f>SUM(H776*100+I776)</f>
        <v>365</v>
      </c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228" t="s">
        <v>32</v>
      </c>
    </row>
    <row r="777" spans="1:24" s="44" customFormat="1" ht="21.75" x14ac:dyDescent="0.5">
      <c r="A777" s="253">
        <v>1407</v>
      </c>
      <c r="B777" s="33" t="s">
        <v>13</v>
      </c>
      <c r="C777" s="46">
        <v>42109</v>
      </c>
      <c r="D777" s="46">
        <v>520</v>
      </c>
      <c r="E777" s="46">
        <v>567</v>
      </c>
      <c r="F777" s="34">
        <v>9</v>
      </c>
      <c r="G777" s="32" t="s">
        <v>25</v>
      </c>
      <c r="H777" s="32">
        <v>3</v>
      </c>
      <c r="I777" s="32">
        <v>17</v>
      </c>
      <c r="J777" s="32"/>
      <c r="K777" s="32">
        <f>SUM(H777*100+I777)</f>
        <v>317</v>
      </c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228" t="s">
        <v>32</v>
      </c>
    </row>
    <row r="778" spans="1:24" s="44" customFormat="1" x14ac:dyDescent="0.65">
      <c r="A778" s="315" t="s">
        <v>1993</v>
      </c>
      <c r="B778" s="315"/>
      <c r="C778" s="315"/>
      <c r="D778" s="315"/>
      <c r="E778" s="315"/>
      <c r="F778" s="315"/>
      <c r="G778" s="315"/>
      <c r="H778" s="315"/>
      <c r="I778" s="315"/>
      <c r="J778" s="315"/>
      <c r="K778" s="315"/>
      <c r="L778" s="315"/>
      <c r="M778" s="315"/>
      <c r="N778" s="315"/>
      <c r="O778" s="315"/>
      <c r="P778" s="315"/>
      <c r="Q778" s="315"/>
      <c r="R778" s="315"/>
      <c r="S778" s="315"/>
      <c r="T778" s="315"/>
      <c r="U778" s="315"/>
      <c r="V778" s="315"/>
      <c r="W778" s="315"/>
      <c r="X778" s="315"/>
    </row>
    <row r="779" spans="1:24" s="44" customFormat="1" x14ac:dyDescent="0.5">
      <c r="A779" s="313" t="s">
        <v>1102</v>
      </c>
      <c r="B779" s="313"/>
      <c r="C779" s="313"/>
      <c r="D779" s="313"/>
      <c r="E779" s="313"/>
      <c r="F779" s="313"/>
      <c r="G779" s="313"/>
      <c r="H779" s="313"/>
      <c r="I779" s="313"/>
      <c r="J779" s="313"/>
      <c r="K779" s="313"/>
      <c r="L779" s="313"/>
      <c r="M779" s="313"/>
      <c r="N779" s="313"/>
      <c r="O779" s="313"/>
      <c r="P779" s="313"/>
      <c r="Q779" s="313"/>
      <c r="R779" s="313"/>
      <c r="S779" s="313"/>
      <c r="T779" s="313"/>
      <c r="U779" s="313"/>
      <c r="V779" s="313"/>
      <c r="W779" s="313"/>
      <c r="X779" s="313"/>
    </row>
    <row r="780" spans="1:24" s="44" customFormat="1" x14ac:dyDescent="0.5">
      <c r="A780" s="276" t="s">
        <v>1069</v>
      </c>
      <c r="B780" s="276"/>
      <c r="C780" s="276"/>
      <c r="D780" s="276"/>
      <c r="E780" s="276"/>
      <c r="F780" s="276"/>
      <c r="G780" s="276"/>
      <c r="H780" s="276"/>
      <c r="I780" s="276"/>
      <c r="J780" s="276"/>
      <c r="K780" s="276"/>
      <c r="L780" s="276"/>
      <c r="M780" s="276"/>
      <c r="N780" s="276"/>
      <c r="O780" s="276"/>
      <c r="P780" s="276"/>
      <c r="Q780" s="276"/>
      <c r="R780" s="276"/>
      <c r="S780" s="276"/>
      <c r="T780" s="276"/>
      <c r="U780" s="276"/>
      <c r="V780" s="276"/>
      <c r="W780" s="276"/>
      <c r="X780" s="276"/>
    </row>
    <row r="781" spans="1:24" s="44" customFormat="1" x14ac:dyDescent="0.65">
      <c r="A781" s="314" t="s">
        <v>1070</v>
      </c>
      <c r="B781" s="314"/>
      <c r="C781" s="314"/>
      <c r="D781" s="314"/>
      <c r="E781" s="314"/>
      <c r="F781" s="314"/>
      <c r="G781" s="314"/>
      <c r="H781" s="314"/>
      <c r="I781" s="314"/>
      <c r="J781" s="314"/>
      <c r="K781" s="314"/>
      <c r="L781" s="314"/>
      <c r="M781" s="314"/>
      <c r="N781" s="314"/>
      <c r="O781" s="314"/>
      <c r="P781" s="314"/>
      <c r="Q781" s="314"/>
      <c r="R781" s="314"/>
      <c r="S781" s="314"/>
      <c r="T781" s="314"/>
      <c r="U781" s="314"/>
      <c r="V781" s="314"/>
      <c r="W781" s="314"/>
      <c r="X781" s="314"/>
    </row>
    <row r="782" spans="1:24" s="44" customFormat="1" ht="21.75" x14ac:dyDescent="0.5">
      <c r="A782" s="271" t="s">
        <v>1089</v>
      </c>
      <c r="B782" s="272"/>
      <c r="C782" s="272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3"/>
      <c r="O782" s="271" t="s">
        <v>1101</v>
      </c>
      <c r="P782" s="272"/>
      <c r="Q782" s="272"/>
      <c r="R782" s="272"/>
      <c r="S782" s="272"/>
      <c r="T782" s="272"/>
      <c r="U782" s="272"/>
      <c r="V782" s="272"/>
      <c r="W782" s="272"/>
      <c r="X782" s="273"/>
    </row>
    <row r="783" spans="1:24" s="44" customFormat="1" ht="21.75" x14ac:dyDescent="0.5">
      <c r="A783" s="306" t="s">
        <v>1071</v>
      </c>
      <c r="B783" s="156"/>
      <c r="C783" s="144"/>
      <c r="D783" s="277" t="s">
        <v>0</v>
      </c>
      <c r="E783" s="289" t="s">
        <v>1</v>
      </c>
      <c r="F783" s="143"/>
      <c r="G783" s="291" t="s">
        <v>18</v>
      </c>
      <c r="H783" s="292"/>
      <c r="I783" s="293"/>
      <c r="J783" s="265" t="s">
        <v>1088</v>
      </c>
      <c r="K783" s="266"/>
      <c r="L783" s="266"/>
      <c r="M783" s="266"/>
      <c r="N783" s="267"/>
      <c r="O783" s="268" t="s">
        <v>1071</v>
      </c>
      <c r="P783" s="156"/>
      <c r="Q783" s="156"/>
      <c r="R783" s="156"/>
      <c r="S783" s="308" t="s">
        <v>1088</v>
      </c>
      <c r="T783" s="309"/>
      <c r="U783" s="309"/>
      <c r="V783" s="309"/>
      <c r="W783" s="310"/>
      <c r="X783" s="261" t="s">
        <v>1100</v>
      </c>
    </row>
    <row r="784" spans="1:24" s="44" customFormat="1" ht="21.75" x14ac:dyDescent="0.5">
      <c r="A784" s="307"/>
      <c r="B784" s="157" t="s">
        <v>1072</v>
      </c>
      <c r="C784" s="145" t="s">
        <v>1073</v>
      </c>
      <c r="D784" s="278"/>
      <c r="E784" s="290"/>
      <c r="F784" s="154" t="s">
        <v>1075</v>
      </c>
      <c r="G784" s="277" t="s">
        <v>19</v>
      </c>
      <c r="H784" s="277" t="s">
        <v>20</v>
      </c>
      <c r="I784" s="277" t="s">
        <v>21</v>
      </c>
      <c r="J784" s="146"/>
      <c r="K784" s="261" t="s">
        <v>1079</v>
      </c>
      <c r="L784" s="261" t="s">
        <v>1080</v>
      </c>
      <c r="M784" s="147"/>
      <c r="N784" s="149" t="s">
        <v>1086</v>
      </c>
      <c r="O784" s="269"/>
      <c r="P784" s="157"/>
      <c r="Q784" s="157" t="s">
        <v>1072</v>
      </c>
      <c r="R784" s="157" t="s">
        <v>1094</v>
      </c>
      <c r="S784" s="149"/>
      <c r="T784" s="281" t="s">
        <v>1079</v>
      </c>
      <c r="U784" s="261" t="s">
        <v>1080</v>
      </c>
      <c r="V784" s="147"/>
      <c r="W784" s="149" t="s">
        <v>1097</v>
      </c>
      <c r="X784" s="262"/>
    </row>
    <row r="785" spans="1:24" s="44" customFormat="1" ht="21.75" x14ac:dyDescent="0.5">
      <c r="A785" s="307"/>
      <c r="B785" s="157" t="s">
        <v>22</v>
      </c>
      <c r="C785" s="145" t="s">
        <v>1074</v>
      </c>
      <c r="D785" s="278"/>
      <c r="E785" s="290"/>
      <c r="F785" s="106" t="s">
        <v>1076</v>
      </c>
      <c r="G785" s="278"/>
      <c r="H785" s="278"/>
      <c r="I785" s="278"/>
      <c r="J785" s="148" t="s">
        <v>1078</v>
      </c>
      <c r="K785" s="262"/>
      <c r="L785" s="262"/>
      <c r="M785" s="147" t="s">
        <v>1081</v>
      </c>
      <c r="N785" s="150" t="s">
        <v>1085</v>
      </c>
      <c r="O785" s="269"/>
      <c r="P785" s="157" t="s">
        <v>1090</v>
      </c>
      <c r="Q785" s="157" t="s">
        <v>1091</v>
      </c>
      <c r="R785" s="157" t="s">
        <v>1095</v>
      </c>
      <c r="S785" s="150" t="s">
        <v>1078</v>
      </c>
      <c r="T785" s="284"/>
      <c r="U785" s="262"/>
      <c r="V785" s="147" t="s">
        <v>1081</v>
      </c>
      <c r="W785" s="150" t="s">
        <v>1098</v>
      </c>
      <c r="X785" s="262"/>
    </row>
    <row r="786" spans="1:24" s="44" customFormat="1" ht="21.75" x14ac:dyDescent="0.5">
      <c r="A786" s="307"/>
      <c r="B786" s="157"/>
      <c r="C786" s="145" t="s">
        <v>861</v>
      </c>
      <c r="D786" s="278"/>
      <c r="E786" s="290"/>
      <c r="F786" s="154" t="s">
        <v>1077</v>
      </c>
      <c r="G786" s="278"/>
      <c r="H786" s="278"/>
      <c r="I786" s="278"/>
      <c r="J786" s="148" t="s">
        <v>1082</v>
      </c>
      <c r="K786" s="262"/>
      <c r="L786" s="262"/>
      <c r="M786" s="147" t="s">
        <v>1084</v>
      </c>
      <c r="N786" s="150" t="s">
        <v>1087</v>
      </c>
      <c r="O786" s="269"/>
      <c r="P786" s="157"/>
      <c r="Q786" s="157" t="s">
        <v>1092</v>
      </c>
      <c r="R786" s="157" t="s">
        <v>1096</v>
      </c>
      <c r="S786" s="150" t="s">
        <v>1082</v>
      </c>
      <c r="T786" s="284"/>
      <c r="U786" s="262"/>
      <c r="V786" s="147" t="s">
        <v>1084</v>
      </c>
      <c r="W786" s="150" t="s">
        <v>1091</v>
      </c>
      <c r="X786" s="262"/>
    </row>
    <row r="787" spans="1:24" s="44" customFormat="1" ht="21.75" x14ac:dyDescent="0.5">
      <c r="A787" s="28"/>
      <c r="B787" s="158"/>
      <c r="C787" s="22"/>
      <c r="D787" s="153"/>
      <c r="E787" s="22"/>
      <c r="F787" s="155"/>
      <c r="G787" s="295"/>
      <c r="H787" s="295"/>
      <c r="I787" s="295"/>
      <c r="J787" s="152" t="s">
        <v>1083</v>
      </c>
      <c r="K787" s="263"/>
      <c r="L787" s="263"/>
      <c r="M787" s="30" t="s">
        <v>1085</v>
      </c>
      <c r="N787" s="151" t="s">
        <v>1072</v>
      </c>
      <c r="O787" s="270"/>
      <c r="P787" s="158"/>
      <c r="Q787" s="158" t="s">
        <v>1093</v>
      </c>
      <c r="R787" s="158"/>
      <c r="S787" s="151" t="s">
        <v>1083</v>
      </c>
      <c r="T787" s="296"/>
      <c r="U787" s="263"/>
      <c r="V787" s="30" t="s">
        <v>1085</v>
      </c>
      <c r="W787" s="151" t="s">
        <v>1099</v>
      </c>
      <c r="X787" s="263"/>
    </row>
    <row r="788" spans="1:24" s="44" customFormat="1" ht="21.75" x14ac:dyDescent="0.5">
      <c r="A788" s="253">
        <v>1408</v>
      </c>
      <c r="B788" s="33" t="s">
        <v>13</v>
      </c>
      <c r="C788" s="46">
        <v>42040</v>
      </c>
      <c r="D788" s="46">
        <v>526</v>
      </c>
      <c r="E788" s="46">
        <v>3944</v>
      </c>
      <c r="F788" s="34">
        <v>9</v>
      </c>
      <c r="G788" s="32" t="s">
        <v>25</v>
      </c>
      <c r="H788" s="32">
        <v>1</v>
      </c>
      <c r="I788" s="32">
        <v>24</v>
      </c>
      <c r="J788" s="32"/>
      <c r="K788" s="32">
        <f>SUM(H788*100+I788)</f>
        <v>124</v>
      </c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42" t="s">
        <v>32</v>
      </c>
    </row>
    <row r="789" spans="1:24" s="44" customFormat="1" ht="21.75" x14ac:dyDescent="0.5">
      <c r="A789" s="253">
        <v>1409</v>
      </c>
      <c r="B789" s="33" t="s">
        <v>13</v>
      </c>
      <c r="C789" s="46">
        <v>42060</v>
      </c>
      <c r="D789" s="46">
        <v>525</v>
      </c>
      <c r="E789" s="46">
        <v>493</v>
      </c>
      <c r="F789" s="34">
        <v>9</v>
      </c>
      <c r="G789" s="32" t="s">
        <v>25</v>
      </c>
      <c r="H789" s="32">
        <v>1</v>
      </c>
      <c r="I789" s="32">
        <v>39</v>
      </c>
      <c r="J789" s="32"/>
      <c r="K789" s="32">
        <f>SUM(H789*100+I789)</f>
        <v>139</v>
      </c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42" t="s">
        <v>32</v>
      </c>
    </row>
    <row r="790" spans="1:24" s="44" customFormat="1" ht="21.75" x14ac:dyDescent="0.5">
      <c r="A790" s="253">
        <v>1410</v>
      </c>
      <c r="B790" s="33" t="s">
        <v>13</v>
      </c>
      <c r="C790" s="46">
        <v>7356</v>
      </c>
      <c r="D790" s="46">
        <v>42</v>
      </c>
      <c r="E790" s="46">
        <v>6483</v>
      </c>
      <c r="F790" s="34"/>
      <c r="G790" s="32" t="s">
        <v>25</v>
      </c>
      <c r="H790" s="32" t="s">
        <v>25</v>
      </c>
      <c r="I790" s="32">
        <v>20</v>
      </c>
      <c r="J790" s="32"/>
      <c r="K790" s="32"/>
      <c r="L790" s="32"/>
      <c r="M790" s="32">
        <f>SUM(I790)</f>
        <v>20</v>
      </c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42" t="s">
        <v>538</v>
      </c>
    </row>
    <row r="791" spans="1:24" s="44" customFormat="1" ht="21.75" x14ac:dyDescent="0.5">
      <c r="A791" s="253">
        <v>1411</v>
      </c>
      <c r="B791" s="33" t="s">
        <v>13</v>
      </c>
      <c r="C791" s="46">
        <v>6018</v>
      </c>
      <c r="D791" s="46">
        <v>30</v>
      </c>
      <c r="E791" s="46">
        <v>6040</v>
      </c>
      <c r="F791" s="34">
        <v>9</v>
      </c>
      <c r="G791" s="32" t="s">
        <v>25</v>
      </c>
      <c r="H791" s="32">
        <v>1</v>
      </c>
      <c r="I791" s="32">
        <v>58</v>
      </c>
      <c r="J791" s="32"/>
      <c r="K791" s="32">
        <f>SUM(H791*100+I791)</f>
        <v>158</v>
      </c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42" t="s">
        <v>32</v>
      </c>
    </row>
    <row r="792" spans="1:24" s="44" customFormat="1" ht="21.75" x14ac:dyDescent="0.5">
      <c r="A792" s="253">
        <v>1412</v>
      </c>
      <c r="B792" s="33" t="s">
        <v>13</v>
      </c>
      <c r="C792" s="46">
        <v>6019</v>
      </c>
      <c r="D792" s="46">
        <v>31</v>
      </c>
      <c r="E792" s="46">
        <v>6041</v>
      </c>
      <c r="F792" s="34">
        <v>9</v>
      </c>
      <c r="G792" s="32" t="s">
        <v>25</v>
      </c>
      <c r="H792" s="32">
        <v>1</v>
      </c>
      <c r="I792" s="32">
        <v>68</v>
      </c>
      <c r="J792" s="32"/>
      <c r="K792" s="32">
        <f>SUM(H792*100+I792)</f>
        <v>168</v>
      </c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42" t="s">
        <v>32</v>
      </c>
    </row>
    <row r="793" spans="1:24" s="44" customFormat="1" ht="21.75" x14ac:dyDescent="0.5">
      <c r="A793" s="253">
        <v>1413</v>
      </c>
      <c r="B793" s="33" t="s">
        <v>13</v>
      </c>
      <c r="C793" s="46">
        <v>9193</v>
      </c>
      <c r="D793" s="46">
        <v>504</v>
      </c>
      <c r="E793" s="46">
        <v>7849</v>
      </c>
      <c r="F793" s="34">
        <v>9</v>
      </c>
      <c r="G793" s="32" t="s">
        <v>25</v>
      </c>
      <c r="H793" s="32">
        <v>1</v>
      </c>
      <c r="I793" s="32">
        <v>29.1</v>
      </c>
      <c r="J793" s="32"/>
      <c r="K793" s="32">
        <f>SUM(H793*100+I793)</f>
        <v>129.1</v>
      </c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42" t="s">
        <v>32</v>
      </c>
    </row>
    <row r="794" spans="1:24" s="44" customFormat="1" ht="21.75" x14ac:dyDescent="0.5">
      <c r="A794" s="253">
        <v>1414</v>
      </c>
      <c r="B794" s="33" t="s">
        <v>13</v>
      </c>
      <c r="C794" s="46">
        <v>8994</v>
      </c>
      <c r="D794" s="46">
        <v>49</v>
      </c>
      <c r="E794" s="46">
        <v>7668</v>
      </c>
      <c r="F794" s="34">
        <v>15</v>
      </c>
      <c r="G794" s="32" t="s">
        <v>25</v>
      </c>
      <c r="H794" s="32">
        <v>1</v>
      </c>
      <c r="I794" s="32">
        <v>27</v>
      </c>
      <c r="J794" s="32"/>
      <c r="K794" s="32">
        <f>SUM(H794*100+I794)</f>
        <v>127</v>
      </c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42" t="s">
        <v>32</v>
      </c>
    </row>
    <row r="795" spans="1:24" s="44" customFormat="1" ht="21.75" x14ac:dyDescent="0.5">
      <c r="A795" s="253">
        <v>1415</v>
      </c>
      <c r="B795" s="33" t="s">
        <v>13</v>
      </c>
      <c r="C795" s="46">
        <v>41958</v>
      </c>
      <c r="D795" s="46">
        <v>579</v>
      </c>
      <c r="E795" s="46">
        <v>740</v>
      </c>
      <c r="F795" s="34">
        <v>4</v>
      </c>
      <c r="G795" s="32">
        <v>1</v>
      </c>
      <c r="H795" s="32">
        <v>1</v>
      </c>
      <c r="I795" s="32">
        <v>73</v>
      </c>
      <c r="J795" s="32">
        <f>SUM(G795*400+H795*100+I795)</f>
        <v>573</v>
      </c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42" t="s">
        <v>533</v>
      </c>
    </row>
    <row r="796" spans="1:24" s="44" customFormat="1" ht="21.75" x14ac:dyDescent="0.5">
      <c r="A796" s="253">
        <v>1416</v>
      </c>
      <c r="B796" s="33" t="s">
        <v>13</v>
      </c>
      <c r="C796" s="46">
        <v>41947</v>
      </c>
      <c r="D796" s="46">
        <v>581</v>
      </c>
      <c r="E796" s="46">
        <v>748</v>
      </c>
      <c r="F796" s="34">
        <v>4</v>
      </c>
      <c r="G796" s="32">
        <v>1</v>
      </c>
      <c r="H796" s="32">
        <v>1</v>
      </c>
      <c r="I796" s="32">
        <v>36</v>
      </c>
      <c r="J796" s="32"/>
      <c r="K796" s="32"/>
      <c r="L796" s="32"/>
      <c r="M796" s="32"/>
      <c r="N796" s="32">
        <f>SUM(G796*400+H796*100+I796)</f>
        <v>536</v>
      </c>
      <c r="O796" s="32"/>
      <c r="P796" s="32"/>
      <c r="Q796" s="32"/>
      <c r="R796" s="32"/>
      <c r="S796" s="32"/>
      <c r="T796" s="32"/>
      <c r="U796" s="32"/>
      <c r="V796" s="32"/>
      <c r="W796" s="32"/>
      <c r="X796" s="42" t="s">
        <v>785</v>
      </c>
    </row>
    <row r="797" spans="1:24" s="44" customFormat="1" ht="21.75" x14ac:dyDescent="0.5">
      <c r="A797" s="253">
        <v>1417</v>
      </c>
      <c r="B797" s="33" t="s">
        <v>13</v>
      </c>
      <c r="C797" s="46">
        <v>4114</v>
      </c>
      <c r="D797" s="46">
        <v>3</v>
      </c>
      <c r="E797" s="46">
        <v>5097</v>
      </c>
      <c r="F797" s="34">
        <v>4</v>
      </c>
      <c r="G797" s="32" t="s">
        <v>25</v>
      </c>
      <c r="H797" s="32">
        <v>1</v>
      </c>
      <c r="I797" s="32">
        <v>15.2</v>
      </c>
      <c r="J797" s="32">
        <f>SUM(H797*100+I797)</f>
        <v>115.2</v>
      </c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42" t="s">
        <v>533</v>
      </c>
    </row>
    <row r="798" spans="1:24" s="44" customFormat="1" ht="21.75" x14ac:dyDescent="0.5">
      <c r="A798" s="253">
        <v>1418</v>
      </c>
      <c r="B798" s="33" t="s">
        <v>13</v>
      </c>
      <c r="C798" s="46">
        <v>42422</v>
      </c>
      <c r="D798" s="46">
        <v>594</v>
      </c>
      <c r="E798" s="46">
        <v>761</v>
      </c>
      <c r="F798" s="34">
        <v>4</v>
      </c>
      <c r="G798" s="32" t="s">
        <v>25</v>
      </c>
      <c r="H798" s="32">
        <v>3</v>
      </c>
      <c r="I798" s="32">
        <v>31</v>
      </c>
      <c r="J798" s="32">
        <f>SUM(H798*100+I798)</f>
        <v>331</v>
      </c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42" t="s">
        <v>533</v>
      </c>
    </row>
    <row r="799" spans="1:24" s="44" customFormat="1" ht="21.75" x14ac:dyDescent="0.5">
      <c r="A799" s="253">
        <v>1419</v>
      </c>
      <c r="B799" s="33" t="s">
        <v>13</v>
      </c>
      <c r="C799" s="46">
        <v>42390</v>
      </c>
      <c r="D799" s="46">
        <v>595</v>
      </c>
      <c r="E799" s="46">
        <v>762</v>
      </c>
      <c r="F799" s="34">
        <v>4</v>
      </c>
      <c r="G799" s="32" t="s">
        <v>25</v>
      </c>
      <c r="H799" s="32">
        <v>2</v>
      </c>
      <c r="I799" s="32">
        <v>96.2</v>
      </c>
      <c r="J799" s="32"/>
      <c r="K799" s="32"/>
      <c r="L799" s="32"/>
      <c r="M799" s="32"/>
      <c r="N799" s="32">
        <f>SUM(H799*100+I799)</f>
        <v>296.2</v>
      </c>
      <c r="O799" s="32"/>
      <c r="P799" s="32"/>
      <c r="Q799" s="32"/>
      <c r="R799" s="32"/>
      <c r="S799" s="32"/>
      <c r="T799" s="32"/>
      <c r="U799" s="32"/>
      <c r="V799" s="32"/>
      <c r="W799" s="32"/>
      <c r="X799" s="42" t="s">
        <v>647</v>
      </c>
    </row>
    <row r="800" spans="1:24" s="44" customFormat="1" ht="21.75" x14ac:dyDescent="0.5">
      <c r="A800" s="253">
        <v>1420</v>
      </c>
      <c r="B800" s="33" t="s">
        <v>13</v>
      </c>
      <c r="C800" s="46">
        <v>42103</v>
      </c>
      <c r="D800" s="46">
        <v>575</v>
      </c>
      <c r="E800" s="46">
        <v>742</v>
      </c>
      <c r="F800" s="34"/>
      <c r="G800" s="32" t="s">
        <v>25</v>
      </c>
      <c r="H800" s="32">
        <v>1</v>
      </c>
      <c r="I800" s="32">
        <v>62</v>
      </c>
      <c r="J800" s="32"/>
      <c r="K800" s="32">
        <f>SUM(H800*100+I800)</f>
        <v>162</v>
      </c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42" t="s">
        <v>32</v>
      </c>
    </row>
    <row r="801" spans="1:24" s="44" customFormat="1" ht="21.75" x14ac:dyDescent="0.5">
      <c r="A801" s="253">
        <v>1421</v>
      </c>
      <c r="B801" s="33" t="s">
        <v>13</v>
      </c>
      <c r="C801" s="46">
        <v>42186</v>
      </c>
      <c r="D801" s="46">
        <v>585</v>
      </c>
      <c r="E801" s="46">
        <v>752</v>
      </c>
      <c r="F801" s="34">
        <v>9</v>
      </c>
      <c r="G801" s="32" t="s">
        <v>25</v>
      </c>
      <c r="H801" s="32">
        <v>1</v>
      </c>
      <c r="I801" s="32">
        <v>60</v>
      </c>
      <c r="J801" s="32"/>
      <c r="K801" s="32">
        <f>SUM(H801*100+I801)</f>
        <v>160</v>
      </c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42" t="s">
        <v>32</v>
      </c>
    </row>
    <row r="802" spans="1:24" s="44" customFormat="1" ht="21.75" x14ac:dyDescent="0.5">
      <c r="A802" s="253">
        <v>1422</v>
      </c>
      <c r="B802" s="33" t="s">
        <v>13</v>
      </c>
      <c r="C802" s="46">
        <v>42107</v>
      </c>
      <c r="D802" s="46">
        <v>584</v>
      </c>
      <c r="E802" s="46">
        <v>751</v>
      </c>
      <c r="F802" s="34"/>
      <c r="G802" s="32" t="s">
        <v>25</v>
      </c>
      <c r="H802" s="32">
        <v>2</v>
      </c>
      <c r="I802" s="32">
        <v>37</v>
      </c>
      <c r="J802" s="32"/>
      <c r="K802" s="32">
        <f>SUM(H802*100+I802)</f>
        <v>237</v>
      </c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42" t="s">
        <v>32</v>
      </c>
    </row>
    <row r="803" spans="1:24" s="44" customFormat="1" ht="21.75" x14ac:dyDescent="0.5">
      <c r="A803" s="253">
        <v>1423</v>
      </c>
      <c r="B803" s="33" t="s">
        <v>13</v>
      </c>
      <c r="C803" s="46">
        <v>42165</v>
      </c>
      <c r="D803" s="46">
        <v>583</v>
      </c>
      <c r="E803" s="46">
        <v>750</v>
      </c>
      <c r="F803" s="34">
        <v>9</v>
      </c>
      <c r="G803" s="32" t="s">
        <v>25</v>
      </c>
      <c r="H803" s="32">
        <v>2</v>
      </c>
      <c r="I803" s="32">
        <v>9</v>
      </c>
      <c r="J803" s="32"/>
      <c r="K803" s="32"/>
      <c r="L803" s="32"/>
      <c r="M803" s="32"/>
      <c r="N803" s="32">
        <f>SUM(H803*100+I803)</f>
        <v>209</v>
      </c>
      <c r="O803" s="32"/>
      <c r="P803" s="32"/>
      <c r="Q803" s="32"/>
      <c r="R803" s="32"/>
      <c r="S803" s="32"/>
      <c r="T803" s="32"/>
      <c r="U803" s="32"/>
      <c r="V803" s="32"/>
      <c r="W803" s="32"/>
      <c r="X803" s="42" t="s">
        <v>103</v>
      </c>
    </row>
    <row r="804" spans="1:24" s="44" customFormat="1" ht="21.75" x14ac:dyDescent="0.5">
      <c r="A804" s="253">
        <v>1424</v>
      </c>
      <c r="B804" s="33" t="s">
        <v>13</v>
      </c>
      <c r="C804" s="46">
        <v>42424</v>
      </c>
      <c r="D804" s="46">
        <v>582</v>
      </c>
      <c r="E804" s="46">
        <v>749</v>
      </c>
      <c r="F804" s="34">
        <v>9</v>
      </c>
      <c r="G804" s="32">
        <v>1</v>
      </c>
      <c r="H804" s="32">
        <v>1</v>
      </c>
      <c r="I804" s="32">
        <v>43</v>
      </c>
      <c r="J804" s="32"/>
      <c r="K804" s="32"/>
      <c r="L804" s="32"/>
      <c r="M804" s="32"/>
      <c r="N804" s="32">
        <f>SUM(G804*400+H804*100+I804)</f>
        <v>543</v>
      </c>
      <c r="O804" s="32"/>
      <c r="P804" s="32"/>
      <c r="Q804" s="32"/>
      <c r="R804" s="32"/>
      <c r="S804" s="32"/>
      <c r="T804" s="32"/>
      <c r="U804" s="32"/>
      <c r="V804" s="32"/>
      <c r="W804" s="32"/>
      <c r="X804" s="42" t="s">
        <v>193</v>
      </c>
    </row>
    <row r="805" spans="1:24" s="44" customFormat="1" ht="21.75" x14ac:dyDescent="0.5">
      <c r="A805" s="253">
        <v>1425</v>
      </c>
      <c r="B805" s="33" t="s">
        <v>13</v>
      </c>
      <c r="C805" s="46">
        <v>42108</v>
      </c>
      <c r="D805" s="46">
        <v>586</v>
      </c>
      <c r="E805" s="46">
        <v>753</v>
      </c>
      <c r="F805" s="34">
        <v>9</v>
      </c>
      <c r="G805" s="32" t="s">
        <v>25</v>
      </c>
      <c r="H805" s="32">
        <v>2</v>
      </c>
      <c r="I805" s="32">
        <v>13</v>
      </c>
      <c r="J805" s="32"/>
      <c r="K805" s="32">
        <f>SUM(H805*100+I805)</f>
        <v>213</v>
      </c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42" t="s">
        <v>32</v>
      </c>
    </row>
    <row r="806" spans="1:24" s="44" customFormat="1" ht="21.75" x14ac:dyDescent="0.5">
      <c r="A806" s="253">
        <v>1426</v>
      </c>
      <c r="B806" s="33" t="s">
        <v>13</v>
      </c>
      <c r="C806" s="46">
        <v>42349</v>
      </c>
      <c r="D806" s="46">
        <v>587</v>
      </c>
      <c r="E806" s="46">
        <v>754</v>
      </c>
      <c r="F806" s="34">
        <v>9</v>
      </c>
      <c r="G806" s="32" t="s">
        <v>25</v>
      </c>
      <c r="H806" s="32">
        <v>1</v>
      </c>
      <c r="I806" s="32">
        <v>36</v>
      </c>
      <c r="J806" s="32"/>
      <c r="K806" s="32">
        <f>SUM(H806*100+I806)</f>
        <v>136</v>
      </c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42" t="s">
        <v>32</v>
      </c>
    </row>
    <row r="807" spans="1:24" s="44" customFormat="1" ht="21.75" x14ac:dyDescent="0.5">
      <c r="A807" s="253">
        <v>1427</v>
      </c>
      <c r="B807" s="33" t="s">
        <v>13</v>
      </c>
      <c r="C807" s="165">
        <v>42331</v>
      </c>
      <c r="D807" s="165">
        <v>412</v>
      </c>
      <c r="E807" s="165">
        <v>423</v>
      </c>
      <c r="F807" s="166">
        <v>9</v>
      </c>
      <c r="G807" s="32" t="s">
        <v>25</v>
      </c>
      <c r="H807" s="32">
        <v>1</v>
      </c>
      <c r="I807" s="32">
        <v>69</v>
      </c>
      <c r="J807" s="32"/>
      <c r="K807" s="32">
        <f>SUM(H807*100+I807)</f>
        <v>169</v>
      </c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42" t="s">
        <v>32</v>
      </c>
    </row>
    <row r="808" spans="1:24" s="44" customFormat="1" ht="21.75" x14ac:dyDescent="0.5">
      <c r="A808" s="253">
        <v>1428</v>
      </c>
      <c r="B808" s="33" t="s">
        <v>13</v>
      </c>
      <c r="C808" s="46">
        <v>1334</v>
      </c>
      <c r="D808" s="46">
        <v>9</v>
      </c>
      <c r="E808" s="46">
        <v>4615</v>
      </c>
      <c r="F808" s="34">
        <v>9</v>
      </c>
      <c r="G808" s="32" t="s">
        <v>25</v>
      </c>
      <c r="H808" s="32">
        <v>1</v>
      </c>
      <c r="I808" s="32">
        <v>97</v>
      </c>
      <c r="J808" s="32"/>
      <c r="K808" s="32"/>
      <c r="L808" s="32"/>
      <c r="M808" s="32"/>
      <c r="N808" s="32">
        <f>SUM(H808*100+I808)</f>
        <v>197</v>
      </c>
      <c r="O808" s="32"/>
      <c r="P808" s="32"/>
      <c r="Q808" s="32"/>
      <c r="R808" s="32"/>
      <c r="S808" s="32"/>
      <c r="T808" s="32"/>
      <c r="U808" s="32"/>
      <c r="V808" s="32"/>
      <c r="W808" s="32"/>
      <c r="X808" s="42" t="s">
        <v>103</v>
      </c>
    </row>
    <row r="809" spans="1:24" s="44" customFormat="1" ht="21.75" x14ac:dyDescent="0.5">
      <c r="A809" s="253">
        <v>1429</v>
      </c>
      <c r="B809" s="33" t="s">
        <v>13</v>
      </c>
      <c r="C809" s="46">
        <v>42184</v>
      </c>
      <c r="D809" s="46">
        <v>588</v>
      </c>
      <c r="E809" s="46">
        <v>355</v>
      </c>
      <c r="F809" s="34">
        <v>9</v>
      </c>
      <c r="G809" s="32">
        <v>1</v>
      </c>
      <c r="H809" s="32">
        <v>1</v>
      </c>
      <c r="I809" s="32">
        <v>48.6</v>
      </c>
      <c r="J809" s="32">
        <f>SUM(G809*400+H809*100+I809)</f>
        <v>548.6</v>
      </c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42" t="s">
        <v>541</v>
      </c>
    </row>
    <row r="810" spans="1:24" s="44" customFormat="1" ht="21.75" x14ac:dyDescent="0.5">
      <c r="A810" s="253">
        <v>1430</v>
      </c>
      <c r="B810" s="33" t="s">
        <v>13</v>
      </c>
      <c r="C810" s="46">
        <v>9803</v>
      </c>
      <c r="D810" s="46">
        <v>609</v>
      </c>
      <c r="E810" s="46">
        <v>8285</v>
      </c>
      <c r="F810" s="34">
        <v>9</v>
      </c>
      <c r="G810" s="32" t="s">
        <v>25</v>
      </c>
      <c r="H810" s="32">
        <v>1</v>
      </c>
      <c r="I810" s="32">
        <v>20.100000000000001</v>
      </c>
      <c r="J810" s="32">
        <f>SUM(H810*100+I810)</f>
        <v>120.1</v>
      </c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42" t="s">
        <v>161</v>
      </c>
    </row>
    <row r="811" spans="1:24" s="44" customFormat="1" ht="21.75" x14ac:dyDescent="0.5">
      <c r="A811" s="253">
        <v>1431</v>
      </c>
      <c r="B811" s="33" t="s">
        <v>13</v>
      </c>
      <c r="C811" s="46">
        <v>42183</v>
      </c>
      <c r="D811" s="46">
        <v>589</v>
      </c>
      <c r="E811" s="46">
        <v>756</v>
      </c>
      <c r="F811" s="34">
        <v>9</v>
      </c>
      <c r="G811" s="32">
        <v>2</v>
      </c>
      <c r="H811" s="32">
        <v>3</v>
      </c>
      <c r="I811" s="32">
        <v>51</v>
      </c>
      <c r="J811" s="32"/>
      <c r="K811" s="32"/>
      <c r="L811" s="32"/>
      <c r="M811" s="32"/>
      <c r="N811" s="32">
        <f>SUM(G811*400+H811*100+I811)</f>
        <v>1151</v>
      </c>
      <c r="O811" s="32"/>
      <c r="P811" s="32"/>
      <c r="Q811" s="32"/>
      <c r="R811" s="32"/>
      <c r="S811" s="32"/>
      <c r="T811" s="32"/>
      <c r="U811" s="32"/>
      <c r="V811" s="32"/>
      <c r="W811" s="32"/>
      <c r="X811" s="42" t="s">
        <v>785</v>
      </c>
    </row>
    <row r="812" spans="1:24" s="44" customFormat="1" ht="21.75" x14ac:dyDescent="0.5">
      <c r="A812" s="253">
        <v>1432</v>
      </c>
      <c r="B812" s="33" t="s">
        <v>13</v>
      </c>
      <c r="C812" s="46">
        <v>42181</v>
      </c>
      <c r="D812" s="46">
        <v>590</v>
      </c>
      <c r="E812" s="46">
        <v>757</v>
      </c>
      <c r="F812" s="34">
        <v>9</v>
      </c>
      <c r="G812" s="32" t="s">
        <v>25</v>
      </c>
      <c r="H812" s="32">
        <v>3</v>
      </c>
      <c r="I812" s="32">
        <v>49</v>
      </c>
      <c r="J812" s="32">
        <f>SUM(H812*100+I812)</f>
        <v>349</v>
      </c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42" t="s">
        <v>533</v>
      </c>
    </row>
    <row r="813" spans="1:24" s="44" customFormat="1" ht="21.75" x14ac:dyDescent="0.5">
      <c r="A813" s="253">
        <v>1433</v>
      </c>
      <c r="B813" s="33" t="s">
        <v>13</v>
      </c>
      <c r="C813" s="46">
        <v>42423</v>
      </c>
      <c r="D813" s="46">
        <v>591</v>
      </c>
      <c r="E813" s="46">
        <v>758</v>
      </c>
      <c r="F813" s="34">
        <v>9</v>
      </c>
      <c r="G813" s="32">
        <v>1</v>
      </c>
      <c r="H813" s="32" t="s">
        <v>25</v>
      </c>
      <c r="I813" s="32">
        <v>35</v>
      </c>
      <c r="J813" s="32">
        <f>SUM(G813*400+I813)</f>
        <v>435</v>
      </c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42" t="s">
        <v>533</v>
      </c>
    </row>
    <row r="814" spans="1:24" s="44" customFormat="1" x14ac:dyDescent="0.65">
      <c r="A814" s="315" t="s">
        <v>1994</v>
      </c>
      <c r="B814" s="315"/>
      <c r="C814" s="315"/>
      <c r="D814" s="315"/>
      <c r="E814" s="315"/>
      <c r="F814" s="315"/>
      <c r="G814" s="315"/>
      <c r="H814" s="315"/>
      <c r="I814" s="315"/>
      <c r="J814" s="315"/>
      <c r="K814" s="315"/>
      <c r="L814" s="315"/>
      <c r="M814" s="315"/>
      <c r="N814" s="315"/>
      <c r="O814" s="315"/>
      <c r="P814" s="315"/>
      <c r="Q814" s="315"/>
      <c r="R814" s="315"/>
      <c r="S814" s="315"/>
      <c r="T814" s="315"/>
      <c r="U814" s="315"/>
      <c r="V814" s="315"/>
      <c r="W814" s="315"/>
      <c r="X814" s="315"/>
    </row>
    <row r="815" spans="1:24" s="44" customFormat="1" x14ac:dyDescent="0.5">
      <c r="A815" s="313" t="s">
        <v>1102</v>
      </c>
      <c r="B815" s="313"/>
      <c r="C815" s="313"/>
      <c r="D815" s="313"/>
      <c r="E815" s="313"/>
      <c r="F815" s="313"/>
      <c r="G815" s="313"/>
      <c r="H815" s="313"/>
      <c r="I815" s="313"/>
      <c r="J815" s="313"/>
      <c r="K815" s="313"/>
      <c r="L815" s="313"/>
      <c r="M815" s="313"/>
      <c r="N815" s="313"/>
      <c r="O815" s="313"/>
      <c r="P815" s="313"/>
      <c r="Q815" s="313"/>
      <c r="R815" s="313"/>
      <c r="S815" s="313"/>
      <c r="T815" s="313"/>
      <c r="U815" s="313"/>
      <c r="V815" s="313"/>
      <c r="W815" s="313"/>
      <c r="X815" s="313"/>
    </row>
    <row r="816" spans="1:24" s="44" customFormat="1" x14ac:dyDescent="0.5">
      <c r="A816" s="276" t="s">
        <v>1069</v>
      </c>
      <c r="B816" s="276"/>
      <c r="C816" s="276"/>
      <c r="D816" s="276"/>
      <c r="E816" s="276"/>
      <c r="F816" s="276"/>
      <c r="G816" s="276"/>
      <c r="H816" s="276"/>
      <c r="I816" s="276"/>
      <c r="J816" s="276"/>
      <c r="K816" s="276"/>
      <c r="L816" s="276"/>
      <c r="M816" s="276"/>
      <c r="N816" s="276"/>
      <c r="O816" s="276"/>
      <c r="P816" s="276"/>
      <c r="Q816" s="276"/>
      <c r="R816" s="276"/>
      <c r="S816" s="276"/>
      <c r="T816" s="276"/>
      <c r="U816" s="276"/>
      <c r="V816" s="276"/>
      <c r="W816" s="276"/>
      <c r="X816" s="276"/>
    </row>
    <row r="817" spans="1:24" s="44" customFormat="1" x14ac:dyDescent="0.65">
      <c r="A817" s="314" t="s">
        <v>1070</v>
      </c>
      <c r="B817" s="314"/>
      <c r="C817" s="314"/>
      <c r="D817" s="314"/>
      <c r="E817" s="314"/>
      <c r="F817" s="314"/>
      <c r="G817" s="314"/>
      <c r="H817" s="314"/>
      <c r="I817" s="314"/>
      <c r="J817" s="314"/>
      <c r="K817" s="314"/>
      <c r="L817" s="314"/>
      <c r="M817" s="314"/>
      <c r="N817" s="314"/>
      <c r="O817" s="314"/>
      <c r="P817" s="314"/>
      <c r="Q817" s="314"/>
      <c r="R817" s="314"/>
      <c r="S817" s="314"/>
      <c r="T817" s="314"/>
      <c r="U817" s="314"/>
      <c r="V817" s="314"/>
      <c r="W817" s="314"/>
      <c r="X817" s="314"/>
    </row>
    <row r="818" spans="1:24" s="44" customFormat="1" ht="21.75" x14ac:dyDescent="0.5">
      <c r="A818" s="271" t="s">
        <v>1089</v>
      </c>
      <c r="B818" s="272"/>
      <c r="C818" s="272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3"/>
      <c r="O818" s="271" t="s">
        <v>1101</v>
      </c>
      <c r="P818" s="272"/>
      <c r="Q818" s="272"/>
      <c r="R818" s="272"/>
      <c r="S818" s="272"/>
      <c r="T818" s="272"/>
      <c r="U818" s="272"/>
      <c r="V818" s="272"/>
      <c r="W818" s="272"/>
      <c r="X818" s="273"/>
    </row>
    <row r="819" spans="1:24" s="44" customFormat="1" ht="21.75" x14ac:dyDescent="0.5">
      <c r="A819" s="306" t="s">
        <v>1071</v>
      </c>
      <c r="B819" s="156"/>
      <c r="C819" s="144"/>
      <c r="D819" s="277" t="s">
        <v>0</v>
      </c>
      <c r="E819" s="289" t="s">
        <v>1</v>
      </c>
      <c r="F819" s="143"/>
      <c r="G819" s="291" t="s">
        <v>18</v>
      </c>
      <c r="H819" s="292"/>
      <c r="I819" s="293"/>
      <c r="J819" s="265" t="s">
        <v>1088</v>
      </c>
      <c r="K819" s="266"/>
      <c r="L819" s="266"/>
      <c r="M819" s="266"/>
      <c r="N819" s="267"/>
      <c r="O819" s="268" t="s">
        <v>1071</v>
      </c>
      <c r="P819" s="156"/>
      <c r="Q819" s="156"/>
      <c r="R819" s="156"/>
      <c r="S819" s="308" t="s">
        <v>1088</v>
      </c>
      <c r="T819" s="309"/>
      <c r="U819" s="309"/>
      <c r="V819" s="309"/>
      <c r="W819" s="310"/>
      <c r="X819" s="261" t="s">
        <v>1100</v>
      </c>
    </row>
    <row r="820" spans="1:24" s="44" customFormat="1" ht="21.75" x14ac:dyDescent="0.5">
      <c r="A820" s="307"/>
      <c r="B820" s="157" t="s">
        <v>1072</v>
      </c>
      <c r="C820" s="145" t="s">
        <v>1073</v>
      </c>
      <c r="D820" s="278"/>
      <c r="E820" s="290"/>
      <c r="F820" s="154" t="s">
        <v>1075</v>
      </c>
      <c r="G820" s="277" t="s">
        <v>19</v>
      </c>
      <c r="H820" s="277" t="s">
        <v>20</v>
      </c>
      <c r="I820" s="277" t="s">
        <v>21</v>
      </c>
      <c r="J820" s="146"/>
      <c r="K820" s="261" t="s">
        <v>1079</v>
      </c>
      <c r="L820" s="261" t="s">
        <v>1080</v>
      </c>
      <c r="M820" s="147"/>
      <c r="N820" s="149" t="s">
        <v>1086</v>
      </c>
      <c r="O820" s="269"/>
      <c r="P820" s="157"/>
      <c r="Q820" s="157" t="s">
        <v>1072</v>
      </c>
      <c r="R820" s="157" t="s">
        <v>1094</v>
      </c>
      <c r="S820" s="149"/>
      <c r="T820" s="281" t="s">
        <v>1079</v>
      </c>
      <c r="U820" s="261" t="s">
        <v>1080</v>
      </c>
      <c r="V820" s="147"/>
      <c r="W820" s="149" t="s">
        <v>1097</v>
      </c>
      <c r="X820" s="262"/>
    </row>
    <row r="821" spans="1:24" s="44" customFormat="1" ht="21.75" x14ac:dyDescent="0.5">
      <c r="A821" s="307"/>
      <c r="B821" s="157" t="s">
        <v>22</v>
      </c>
      <c r="C821" s="145" t="s">
        <v>1074</v>
      </c>
      <c r="D821" s="278"/>
      <c r="E821" s="290"/>
      <c r="F821" s="106" t="s">
        <v>1076</v>
      </c>
      <c r="G821" s="278"/>
      <c r="H821" s="278"/>
      <c r="I821" s="278"/>
      <c r="J821" s="148" t="s">
        <v>1078</v>
      </c>
      <c r="K821" s="262"/>
      <c r="L821" s="262"/>
      <c r="M821" s="147" t="s">
        <v>1081</v>
      </c>
      <c r="N821" s="150" t="s">
        <v>1085</v>
      </c>
      <c r="O821" s="269"/>
      <c r="P821" s="157" t="s">
        <v>1090</v>
      </c>
      <c r="Q821" s="157" t="s">
        <v>1091</v>
      </c>
      <c r="R821" s="157" t="s">
        <v>1095</v>
      </c>
      <c r="S821" s="150" t="s">
        <v>1078</v>
      </c>
      <c r="T821" s="284"/>
      <c r="U821" s="262"/>
      <c r="V821" s="147" t="s">
        <v>1081</v>
      </c>
      <c r="W821" s="150" t="s">
        <v>1098</v>
      </c>
      <c r="X821" s="262"/>
    </row>
    <row r="822" spans="1:24" s="44" customFormat="1" ht="21.75" x14ac:dyDescent="0.5">
      <c r="A822" s="307"/>
      <c r="B822" s="157"/>
      <c r="C822" s="145" t="s">
        <v>861</v>
      </c>
      <c r="D822" s="278"/>
      <c r="E822" s="290"/>
      <c r="F822" s="154" t="s">
        <v>1077</v>
      </c>
      <c r="G822" s="278"/>
      <c r="H822" s="278"/>
      <c r="I822" s="278"/>
      <c r="J822" s="148" t="s">
        <v>1082</v>
      </c>
      <c r="K822" s="262"/>
      <c r="L822" s="262"/>
      <c r="M822" s="147" t="s">
        <v>1084</v>
      </c>
      <c r="N822" s="150" t="s">
        <v>1087</v>
      </c>
      <c r="O822" s="269"/>
      <c r="P822" s="157"/>
      <c r="Q822" s="157" t="s">
        <v>1092</v>
      </c>
      <c r="R822" s="157" t="s">
        <v>1096</v>
      </c>
      <c r="S822" s="150" t="s">
        <v>1082</v>
      </c>
      <c r="T822" s="284"/>
      <c r="U822" s="262"/>
      <c r="V822" s="147" t="s">
        <v>1084</v>
      </c>
      <c r="W822" s="150" t="s">
        <v>1091</v>
      </c>
      <c r="X822" s="262"/>
    </row>
    <row r="823" spans="1:24" s="44" customFormat="1" ht="21.75" x14ac:dyDescent="0.5">
      <c r="A823" s="28"/>
      <c r="B823" s="158"/>
      <c r="C823" s="22"/>
      <c r="D823" s="153"/>
      <c r="E823" s="22"/>
      <c r="F823" s="155"/>
      <c r="G823" s="295"/>
      <c r="H823" s="295"/>
      <c r="I823" s="295"/>
      <c r="J823" s="152" t="s">
        <v>1083</v>
      </c>
      <c r="K823" s="263"/>
      <c r="L823" s="263"/>
      <c r="M823" s="30" t="s">
        <v>1085</v>
      </c>
      <c r="N823" s="151" t="s">
        <v>1072</v>
      </c>
      <c r="O823" s="270"/>
      <c r="P823" s="158"/>
      <c r="Q823" s="158" t="s">
        <v>1093</v>
      </c>
      <c r="R823" s="158"/>
      <c r="S823" s="151" t="s">
        <v>1083</v>
      </c>
      <c r="T823" s="296"/>
      <c r="U823" s="263"/>
      <c r="V823" s="30" t="s">
        <v>1085</v>
      </c>
      <c r="W823" s="151" t="s">
        <v>1099</v>
      </c>
      <c r="X823" s="263"/>
    </row>
    <row r="824" spans="1:24" s="44" customFormat="1" ht="21.75" x14ac:dyDescent="0.5">
      <c r="A824" s="28" t="s">
        <v>2181</v>
      </c>
      <c r="B824" s="33" t="s">
        <v>13</v>
      </c>
      <c r="C824" s="46">
        <v>42140</v>
      </c>
      <c r="D824" s="46">
        <v>599</v>
      </c>
      <c r="E824" s="46">
        <v>766</v>
      </c>
      <c r="F824" s="34">
        <v>9</v>
      </c>
      <c r="G824" s="32">
        <v>1</v>
      </c>
      <c r="H824" s="32" t="s">
        <v>25</v>
      </c>
      <c r="I824" s="32">
        <v>38</v>
      </c>
      <c r="J824" s="32">
        <f>SUM(G824*400+I824)</f>
        <v>438</v>
      </c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228" t="s">
        <v>533</v>
      </c>
    </row>
    <row r="825" spans="1:24" s="44" customFormat="1" ht="21.75" x14ac:dyDescent="0.5">
      <c r="A825" s="28" t="s">
        <v>2183</v>
      </c>
      <c r="B825" s="33" t="s">
        <v>13</v>
      </c>
      <c r="C825" s="46">
        <v>42180</v>
      </c>
      <c r="D825" s="46">
        <v>592</v>
      </c>
      <c r="E825" s="46">
        <v>759</v>
      </c>
      <c r="F825" s="34">
        <v>4</v>
      </c>
      <c r="G825" s="32" t="s">
        <v>25</v>
      </c>
      <c r="H825" s="32">
        <v>3</v>
      </c>
      <c r="I825" s="32">
        <v>15</v>
      </c>
      <c r="J825" s="32">
        <f>SUM(H825*100+I825)</f>
        <v>315</v>
      </c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228" t="s">
        <v>533</v>
      </c>
    </row>
    <row r="826" spans="1:24" s="44" customFormat="1" ht="21.75" x14ac:dyDescent="0.5">
      <c r="A826" s="28" t="s">
        <v>2184</v>
      </c>
      <c r="B826" s="33" t="s">
        <v>13</v>
      </c>
      <c r="C826" s="46">
        <v>42194</v>
      </c>
      <c r="D826" s="46">
        <v>593</v>
      </c>
      <c r="E826" s="46">
        <v>760</v>
      </c>
      <c r="F826" s="34">
        <v>4</v>
      </c>
      <c r="G826" s="32" t="s">
        <v>25</v>
      </c>
      <c r="H826" s="32">
        <v>3</v>
      </c>
      <c r="I826" s="32">
        <v>4</v>
      </c>
      <c r="J826" s="32">
        <f>SUM(H826*400+I826)</f>
        <v>1204</v>
      </c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228" t="s">
        <v>533</v>
      </c>
    </row>
    <row r="827" spans="1:24" s="44" customFormat="1" ht="21.75" x14ac:dyDescent="0.5">
      <c r="A827" s="28" t="s">
        <v>2185</v>
      </c>
      <c r="B827" s="33" t="s">
        <v>13</v>
      </c>
      <c r="C827" s="46">
        <v>42391</v>
      </c>
      <c r="D827" s="46">
        <v>596</v>
      </c>
      <c r="E827" s="46">
        <v>763</v>
      </c>
      <c r="F827" s="34">
        <v>9</v>
      </c>
      <c r="G827" s="32">
        <v>1</v>
      </c>
      <c r="H827" s="32">
        <v>3</v>
      </c>
      <c r="I827" s="32">
        <v>30.9</v>
      </c>
      <c r="J827" s="32">
        <f>SUM(G827*400+H827*100+I827)</f>
        <v>730.9</v>
      </c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228" t="s">
        <v>161</v>
      </c>
    </row>
    <row r="828" spans="1:24" s="44" customFormat="1" ht="21.75" x14ac:dyDescent="0.5">
      <c r="A828" s="28" t="s">
        <v>2186</v>
      </c>
      <c r="B828" s="33" t="s">
        <v>13</v>
      </c>
      <c r="C828" s="46">
        <v>42192</v>
      </c>
      <c r="D828" s="46">
        <v>598</v>
      </c>
      <c r="E828" s="46">
        <v>765</v>
      </c>
      <c r="F828" s="34"/>
      <c r="G828" s="32">
        <v>1</v>
      </c>
      <c r="H828" s="32" t="s">
        <v>25</v>
      </c>
      <c r="I828" s="32">
        <v>11</v>
      </c>
      <c r="J828" s="32">
        <f>SUM(G828*400+I828)</f>
        <v>411</v>
      </c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228" t="s">
        <v>533</v>
      </c>
    </row>
    <row r="829" spans="1:24" s="44" customFormat="1" ht="21.75" x14ac:dyDescent="0.5">
      <c r="A829" s="28" t="s">
        <v>2187</v>
      </c>
      <c r="B829" s="33" t="s">
        <v>13</v>
      </c>
      <c r="C829" s="46">
        <v>1346</v>
      </c>
      <c r="D829" s="46">
        <v>1</v>
      </c>
      <c r="E829" s="46">
        <v>4616</v>
      </c>
      <c r="F829" s="34">
        <v>9</v>
      </c>
      <c r="G829" s="32">
        <v>1</v>
      </c>
      <c r="H829" s="32" t="s">
        <v>25</v>
      </c>
      <c r="I829" s="32">
        <v>48.7</v>
      </c>
      <c r="J829" s="32">
        <f>SUM(G829*400+I829)</f>
        <v>448.7</v>
      </c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228" t="s">
        <v>533</v>
      </c>
    </row>
    <row r="830" spans="1:24" s="44" customFormat="1" ht="21.75" x14ac:dyDescent="0.5">
      <c r="A830" s="28" t="s">
        <v>2188</v>
      </c>
      <c r="B830" s="33" t="s">
        <v>13</v>
      </c>
      <c r="C830" s="46">
        <v>42392</v>
      </c>
      <c r="D830" s="46">
        <v>597</v>
      </c>
      <c r="E830" s="46">
        <v>764</v>
      </c>
      <c r="F830" s="34"/>
      <c r="G830" s="32" t="s">
        <v>25</v>
      </c>
      <c r="H830" s="32">
        <v>3</v>
      </c>
      <c r="I830" s="32">
        <v>74.7</v>
      </c>
      <c r="J830" s="32">
        <f>SUM(H830*100+I830)</f>
        <v>374.7</v>
      </c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228" t="s">
        <v>533</v>
      </c>
    </row>
    <row r="831" spans="1:24" s="44" customFormat="1" ht="21.75" x14ac:dyDescent="0.5">
      <c r="A831" s="28" t="s">
        <v>2182</v>
      </c>
      <c r="B831" s="33" t="s">
        <v>13</v>
      </c>
      <c r="C831" s="46">
        <v>42330</v>
      </c>
      <c r="D831" s="46">
        <v>413</v>
      </c>
      <c r="E831" s="46">
        <v>424</v>
      </c>
      <c r="F831" s="34">
        <v>9</v>
      </c>
      <c r="G831" s="32" t="s">
        <v>25</v>
      </c>
      <c r="H831" s="32">
        <v>2</v>
      </c>
      <c r="I831" s="32">
        <v>94</v>
      </c>
      <c r="J831" s="32"/>
      <c r="K831" s="32"/>
      <c r="L831" s="32"/>
      <c r="M831" s="32"/>
      <c r="N831" s="32">
        <f>SUM(H831*100+I831)</f>
        <v>294</v>
      </c>
      <c r="O831" s="32"/>
      <c r="P831" s="32"/>
      <c r="Q831" s="32"/>
      <c r="R831" s="32"/>
      <c r="S831" s="32"/>
      <c r="T831" s="32"/>
      <c r="U831" s="32"/>
      <c r="V831" s="32"/>
      <c r="W831" s="32"/>
      <c r="X831" s="228" t="s">
        <v>103</v>
      </c>
    </row>
    <row r="832" spans="1:24" s="44" customFormat="1" ht="21.75" x14ac:dyDescent="0.5">
      <c r="A832" s="28" t="s">
        <v>2189</v>
      </c>
      <c r="B832" s="33" t="s">
        <v>13</v>
      </c>
      <c r="C832" s="46">
        <v>42421</v>
      </c>
      <c r="D832" s="46">
        <v>600</v>
      </c>
      <c r="E832" s="46">
        <v>767</v>
      </c>
      <c r="F832" s="34">
        <v>9</v>
      </c>
      <c r="G832" s="32">
        <v>1</v>
      </c>
      <c r="H832" s="32" t="s">
        <v>25</v>
      </c>
      <c r="I832" s="32">
        <v>78</v>
      </c>
      <c r="J832" s="32">
        <f>SUM(G832*400+I832)</f>
        <v>478</v>
      </c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228" t="s">
        <v>541</v>
      </c>
    </row>
    <row r="833" spans="1:24" s="44" customFormat="1" ht="21.75" x14ac:dyDescent="0.5">
      <c r="A833" s="28" t="s">
        <v>2190</v>
      </c>
      <c r="B833" s="33" t="s">
        <v>13</v>
      </c>
      <c r="C833" s="46">
        <v>42191</v>
      </c>
      <c r="D833" s="46">
        <v>601</v>
      </c>
      <c r="E833" s="46">
        <v>568</v>
      </c>
      <c r="F833" s="34">
        <v>9</v>
      </c>
      <c r="G833" s="32" t="s">
        <v>25</v>
      </c>
      <c r="H833" s="32">
        <v>2</v>
      </c>
      <c r="I833" s="32">
        <v>75</v>
      </c>
      <c r="J833" s="32">
        <f>SUM(H833*100+I833)</f>
        <v>275</v>
      </c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228" t="s">
        <v>786</v>
      </c>
    </row>
    <row r="834" spans="1:24" s="44" customFormat="1" ht="21.75" x14ac:dyDescent="0.5">
      <c r="A834" s="28" t="s">
        <v>2191</v>
      </c>
      <c r="B834" s="33" t="s">
        <v>13</v>
      </c>
      <c r="C834" s="46">
        <v>42139</v>
      </c>
      <c r="D834" s="46">
        <v>602</v>
      </c>
      <c r="E834" s="46">
        <v>569</v>
      </c>
      <c r="F834" s="34">
        <v>9</v>
      </c>
      <c r="G834" s="32" t="s">
        <v>25</v>
      </c>
      <c r="H834" s="32">
        <v>1</v>
      </c>
      <c r="I834" s="32">
        <v>19</v>
      </c>
      <c r="J834" s="32">
        <f>SUM(H834*100+I834)</f>
        <v>119</v>
      </c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228" t="s">
        <v>533</v>
      </c>
    </row>
    <row r="835" spans="1:24" s="44" customFormat="1" ht="21.75" x14ac:dyDescent="0.5">
      <c r="A835" s="28" t="s">
        <v>2192</v>
      </c>
      <c r="B835" s="33" t="s">
        <v>13</v>
      </c>
      <c r="C835" s="46">
        <v>42138</v>
      </c>
      <c r="D835" s="46">
        <v>603</v>
      </c>
      <c r="E835" s="46">
        <v>570</v>
      </c>
      <c r="F835" s="34"/>
      <c r="G835" s="32" t="s">
        <v>25</v>
      </c>
      <c r="H835" s="32">
        <v>3</v>
      </c>
      <c r="I835" s="32">
        <v>60</v>
      </c>
      <c r="J835" s="32">
        <f>SUM(H835*100+I835)</f>
        <v>360</v>
      </c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228" t="s">
        <v>533</v>
      </c>
    </row>
    <row r="836" spans="1:24" s="44" customFormat="1" ht="21.75" x14ac:dyDescent="0.5">
      <c r="A836" s="28" t="s">
        <v>2193</v>
      </c>
      <c r="B836" s="33" t="s">
        <v>13</v>
      </c>
      <c r="C836" s="46">
        <v>42420</v>
      </c>
      <c r="D836" s="46">
        <v>604</v>
      </c>
      <c r="E836" s="46">
        <v>571</v>
      </c>
      <c r="F836" s="34">
        <v>9</v>
      </c>
      <c r="G836" s="32" t="s">
        <v>25</v>
      </c>
      <c r="H836" s="32">
        <v>3</v>
      </c>
      <c r="I836" s="32">
        <v>10</v>
      </c>
      <c r="J836" s="32">
        <f>SUM(H836*100+I836)</f>
        <v>310</v>
      </c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228" t="s">
        <v>533</v>
      </c>
    </row>
    <row r="837" spans="1:24" s="44" customFormat="1" ht="21.75" x14ac:dyDescent="0.5">
      <c r="A837" s="28" t="s">
        <v>2194</v>
      </c>
      <c r="B837" s="33" t="s">
        <v>13</v>
      </c>
      <c r="C837" s="46">
        <v>43494</v>
      </c>
      <c r="D837" s="46">
        <v>436</v>
      </c>
      <c r="E837" s="46">
        <v>446</v>
      </c>
      <c r="F837" s="34">
        <v>4</v>
      </c>
      <c r="G837" s="32" t="s">
        <v>25</v>
      </c>
      <c r="H837" s="32">
        <v>2</v>
      </c>
      <c r="I837" s="32">
        <v>59</v>
      </c>
      <c r="J837" s="32">
        <f>SUM(H837*100+I837)</f>
        <v>259</v>
      </c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228" t="s">
        <v>533</v>
      </c>
    </row>
    <row r="838" spans="1:24" s="44" customFormat="1" ht="21.75" x14ac:dyDescent="0.5">
      <c r="A838" s="28" t="s">
        <v>2195</v>
      </c>
      <c r="B838" s="33" t="s">
        <v>13</v>
      </c>
      <c r="C838" s="46">
        <v>8028</v>
      </c>
      <c r="D838" s="46">
        <v>36</v>
      </c>
      <c r="E838" s="46">
        <v>6803</v>
      </c>
      <c r="F838" s="34">
        <v>9</v>
      </c>
      <c r="G838" s="32" t="s">
        <v>25</v>
      </c>
      <c r="H838" s="32" t="s">
        <v>25</v>
      </c>
      <c r="I838" s="32">
        <v>9</v>
      </c>
      <c r="J838" s="32">
        <f>SUM(I838)</f>
        <v>9</v>
      </c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42" t="s">
        <v>533</v>
      </c>
    </row>
    <row r="839" spans="1:24" s="44" customFormat="1" ht="21.75" x14ac:dyDescent="0.5">
      <c r="A839" s="28" t="s">
        <v>2196</v>
      </c>
      <c r="B839" s="33" t="s">
        <v>13</v>
      </c>
      <c r="C839" s="46">
        <v>42299</v>
      </c>
      <c r="D839" s="46">
        <v>432</v>
      </c>
      <c r="E839" s="46">
        <v>442</v>
      </c>
      <c r="F839" s="34"/>
      <c r="G839" s="32" t="s">
        <v>25</v>
      </c>
      <c r="H839" s="32">
        <v>1</v>
      </c>
      <c r="I839" s="32">
        <v>48</v>
      </c>
      <c r="J839" s="32"/>
      <c r="K839" s="32">
        <f>SUM(H839*100+I839)</f>
        <v>148</v>
      </c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42" t="s">
        <v>32</v>
      </c>
    </row>
    <row r="840" spans="1:24" s="44" customFormat="1" ht="21.75" x14ac:dyDescent="0.5">
      <c r="A840" s="28" t="s">
        <v>2197</v>
      </c>
      <c r="B840" s="33" t="s">
        <v>13</v>
      </c>
      <c r="C840" s="46">
        <v>42327</v>
      </c>
      <c r="D840" s="46">
        <v>435</v>
      </c>
      <c r="E840" s="46">
        <v>445</v>
      </c>
      <c r="F840" s="34">
        <v>9</v>
      </c>
      <c r="G840" s="32" t="s">
        <v>25</v>
      </c>
      <c r="H840" s="32" t="s">
        <v>25</v>
      </c>
      <c r="I840" s="32">
        <v>74</v>
      </c>
      <c r="J840" s="32"/>
      <c r="K840" s="32">
        <f>SUM(I840)</f>
        <v>74</v>
      </c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42" t="s">
        <v>235</v>
      </c>
    </row>
    <row r="841" spans="1:24" s="44" customFormat="1" ht="21.75" x14ac:dyDescent="0.5">
      <c r="A841" s="28" t="s">
        <v>2198</v>
      </c>
      <c r="B841" s="33" t="s">
        <v>13</v>
      </c>
      <c r="C841" s="46">
        <v>42325</v>
      </c>
      <c r="D841" s="46">
        <v>433</v>
      </c>
      <c r="E841" s="46">
        <v>443</v>
      </c>
      <c r="F841" s="34">
        <v>9</v>
      </c>
      <c r="G841" s="32" t="s">
        <v>25</v>
      </c>
      <c r="H841" s="32">
        <v>1</v>
      </c>
      <c r="I841" s="32">
        <v>45</v>
      </c>
      <c r="J841" s="32"/>
      <c r="K841" s="32">
        <f>SUM(H841*100+I841)</f>
        <v>145</v>
      </c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42" t="s">
        <v>32</v>
      </c>
    </row>
    <row r="842" spans="1:24" s="44" customFormat="1" ht="21.75" x14ac:dyDescent="0.5">
      <c r="A842" s="28" t="s">
        <v>2199</v>
      </c>
      <c r="B842" s="33" t="s">
        <v>13</v>
      </c>
      <c r="C842" s="46">
        <v>42326</v>
      </c>
      <c r="D842" s="46">
        <v>434</v>
      </c>
      <c r="E842" s="46">
        <v>444</v>
      </c>
      <c r="F842" s="34">
        <v>9</v>
      </c>
      <c r="G842" s="32" t="s">
        <v>25</v>
      </c>
      <c r="H842" s="32" t="s">
        <v>25</v>
      </c>
      <c r="I842" s="32">
        <v>77.599999999999994</v>
      </c>
      <c r="J842" s="32"/>
      <c r="K842" s="32">
        <f>SUM(I842)</f>
        <v>77.599999999999994</v>
      </c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42" t="s">
        <v>32</v>
      </c>
    </row>
    <row r="843" spans="1:24" s="44" customFormat="1" ht="21.75" x14ac:dyDescent="0.5">
      <c r="A843" s="28" t="s">
        <v>2200</v>
      </c>
      <c r="B843" s="33" t="s">
        <v>13</v>
      </c>
      <c r="C843" s="46">
        <v>3916</v>
      </c>
      <c r="D843" s="46">
        <v>20</v>
      </c>
      <c r="E843" s="46">
        <v>5065</v>
      </c>
      <c r="F843" s="34">
        <v>9</v>
      </c>
      <c r="G843" s="32" t="s">
        <v>25</v>
      </c>
      <c r="H843" s="32" t="s">
        <v>25</v>
      </c>
      <c r="I843" s="32">
        <v>76.2</v>
      </c>
      <c r="J843" s="32"/>
      <c r="K843" s="32">
        <f>SUM(I843)</f>
        <v>76.2</v>
      </c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42" t="s">
        <v>32</v>
      </c>
    </row>
    <row r="844" spans="1:24" s="44" customFormat="1" ht="21.75" x14ac:dyDescent="0.5">
      <c r="A844" s="28" t="s">
        <v>2201</v>
      </c>
      <c r="B844" s="33" t="s">
        <v>13</v>
      </c>
      <c r="C844" s="46">
        <v>3917</v>
      </c>
      <c r="D844" s="46">
        <v>21</v>
      </c>
      <c r="E844" s="46">
        <v>5066</v>
      </c>
      <c r="F844" s="34">
        <v>9</v>
      </c>
      <c r="G844" s="32" t="s">
        <v>25</v>
      </c>
      <c r="H844" s="32" t="s">
        <v>25</v>
      </c>
      <c r="I844" s="32">
        <v>76.2</v>
      </c>
      <c r="J844" s="32"/>
      <c r="K844" s="32">
        <f>SUM(I844)</f>
        <v>76.2</v>
      </c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42" t="s">
        <v>32</v>
      </c>
    </row>
    <row r="845" spans="1:24" s="44" customFormat="1" ht="21.75" x14ac:dyDescent="0.5">
      <c r="A845" s="28" t="s">
        <v>2202</v>
      </c>
      <c r="B845" s="33" t="s">
        <v>13</v>
      </c>
      <c r="C845" s="46">
        <v>42308</v>
      </c>
      <c r="D845" s="46">
        <v>438</v>
      </c>
      <c r="E845" s="46">
        <v>448</v>
      </c>
      <c r="F845" s="34">
        <v>9</v>
      </c>
      <c r="G845" s="32" t="s">
        <v>25</v>
      </c>
      <c r="H845" s="32" t="s">
        <v>25</v>
      </c>
      <c r="I845" s="32">
        <v>76.099999999999994</v>
      </c>
      <c r="J845" s="32"/>
      <c r="K845" s="32"/>
      <c r="L845" s="32"/>
      <c r="M845" s="32"/>
      <c r="N845" s="32">
        <f>SUM(I845)</f>
        <v>76.099999999999994</v>
      </c>
      <c r="O845" s="32"/>
      <c r="P845" s="32"/>
      <c r="Q845" s="32"/>
      <c r="R845" s="32"/>
      <c r="S845" s="32"/>
      <c r="T845" s="32"/>
      <c r="U845" s="32"/>
      <c r="V845" s="32"/>
      <c r="W845" s="32"/>
      <c r="X845" s="42" t="s">
        <v>788</v>
      </c>
    </row>
    <row r="846" spans="1:24" s="44" customFormat="1" ht="21.75" x14ac:dyDescent="0.5">
      <c r="A846" s="28" t="s">
        <v>2203</v>
      </c>
      <c r="B846" s="33" t="s">
        <v>13</v>
      </c>
      <c r="C846" s="46">
        <v>3918</v>
      </c>
      <c r="D846" s="46">
        <v>22</v>
      </c>
      <c r="E846" s="46">
        <v>5067</v>
      </c>
      <c r="F846" s="34">
        <v>9</v>
      </c>
      <c r="G846" s="32" t="s">
        <v>25</v>
      </c>
      <c r="H846" s="32" t="s">
        <v>25</v>
      </c>
      <c r="I846" s="32">
        <v>76.2</v>
      </c>
      <c r="J846" s="32"/>
      <c r="K846" s="32">
        <f>SUM(I846)</f>
        <v>76.2</v>
      </c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42" t="s">
        <v>32</v>
      </c>
    </row>
    <row r="847" spans="1:24" s="44" customFormat="1" ht="21.75" x14ac:dyDescent="0.5">
      <c r="A847" s="28" t="s">
        <v>2204</v>
      </c>
      <c r="B847" s="33" t="s">
        <v>13</v>
      </c>
      <c r="C847" s="46">
        <v>51200</v>
      </c>
      <c r="D847" s="46">
        <v>1004</v>
      </c>
      <c r="E847" s="46">
        <v>1044</v>
      </c>
      <c r="F847" s="34">
        <v>9</v>
      </c>
      <c r="G847" s="32">
        <v>1</v>
      </c>
      <c r="H847" s="32">
        <v>2</v>
      </c>
      <c r="I847" s="32">
        <v>23</v>
      </c>
      <c r="J847" s="32">
        <f>SUM(G847*400+H847*100+I847)</f>
        <v>623</v>
      </c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42" t="s">
        <v>787</v>
      </c>
    </row>
    <row r="848" spans="1:24" s="44" customFormat="1" ht="21.75" x14ac:dyDescent="0.5">
      <c r="A848" s="28" t="s">
        <v>2205</v>
      </c>
      <c r="B848" s="33" t="s">
        <v>13</v>
      </c>
      <c r="C848" s="46">
        <v>51201</v>
      </c>
      <c r="D848" s="46">
        <v>1005</v>
      </c>
      <c r="E848" s="46">
        <v>1045</v>
      </c>
      <c r="F848" s="34">
        <v>9</v>
      </c>
      <c r="G848" s="32">
        <v>1</v>
      </c>
      <c r="H848" s="32">
        <v>3</v>
      </c>
      <c r="I848" s="32">
        <v>66</v>
      </c>
      <c r="J848" s="32">
        <f>SUM(G848*400+H848*100+I848)</f>
        <v>766</v>
      </c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42" t="s">
        <v>541</v>
      </c>
    </row>
    <row r="849" spans="1:24" s="44" customFormat="1" ht="21.75" x14ac:dyDescent="0.5">
      <c r="A849" s="28" t="s">
        <v>2206</v>
      </c>
      <c r="B849" s="33" t="s">
        <v>13</v>
      </c>
      <c r="C849" s="46">
        <v>52528</v>
      </c>
      <c r="D849" s="46">
        <v>1006</v>
      </c>
      <c r="E849" s="46">
        <v>1046</v>
      </c>
      <c r="F849" s="34">
        <v>9</v>
      </c>
      <c r="G849" s="32" t="s">
        <v>25</v>
      </c>
      <c r="H849" s="32">
        <v>2</v>
      </c>
      <c r="I849" s="32">
        <v>74</v>
      </c>
      <c r="J849" s="32">
        <f>SUM(H849*100+I849)</f>
        <v>274</v>
      </c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42" t="s">
        <v>541</v>
      </c>
    </row>
    <row r="850" spans="1:24" s="44" customFormat="1" x14ac:dyDescent="0.65">
      <c r="A850" s="315" t="s">
        <v>1995</v>
      </c>
      <c r="B850" s="315"/>
      <c r="C850" s="315"/>
      <c r="D850" s="315"/>
      <c r="E850" s="315"/>
      <c r="F850" s="315"/>
      <c r="G850" s="315"/>
      <c r="H850" s="315"/>
      <c r="I850" s="315"/>
      <c r="J850" s="315"/>
      <c r="K850" s="315"/>
      <c r="L850" s="315"/>
      <c r="M850" s="315"/>
      <c r="N850" s="315"/>
      <c r="O850" s="315"/>
      <c r="P850" s="315"/>
      <c r="Q850" s="315"/>
      <c r="R850" s="315"/>
      <c r="S850" s="315"/>
      <c r="T850" s="315"/>
      <c r="U850" s="315"/>
      <c r="V850" s="315"/>
      <c r="W850" s="315"/>
      <c r="X850" s="315"/>
    </row>
    <row r="851" spans="1:24" s="44" customFormat="1" x14ac:dyDescent="0.5">
      <c r="A851" s="313" t="s">
        <v>1102</v>
      </c>
      <c r="B851" s="313"/>
      <c r="C851" s="313"/>
      <c r="D851" s="313"/>
      <c r="E851" s="313"/>
      <c r="F851" s="313"/>
      <c r="G851" s="313"/>
      <c r="H851" s="313"/>
      <c r="I851" s="313"/>
      <c r="J851" s="313"/>
      <c r="K851" s="313"/>
      <c r="L851" s="313"/>
      <c r="M851" s="313"/>
      <c r="N851" s="313"/>
      <c r="O851" s="313"/>
      <c r="P851" s="313"/>
      <c r="Q851" s="313"/>
      <c r="R851" s="313"/>
      <c r="S851" s="313"/>
      <c r="T851" s="313"/>
      <c r="U851" s="313"/>
      <c r="V851" s="313"/>
      <c r="W851" s="313"/>
      <c r="X851" s="313"/>
    </row>
    <row r="852" spans="1:24" s="44" customFormat="1" x14ac:dyDescent="0.5">
      <c r="A852" s="276" t="s">
        <v>1069</v>
      </c>
      <c r="B852" s="276"/>
      <c r="C852" s="276"/>
      <c r="D852" s="276"/>
      <c r="E852" s="276"/>
      <c r="F852" s="276"/>
      <c r="G852" s="276"/>
      <c r="H852" s="276"/>
      <c r="I852" s="276"/>
      <c r="J852" s="276"/>
      <c r="K852" s="276"/>
      <c r="L852" s="276"/>
      <c r="M852" s="276"/>
      <c r="N852" s="276"/>
      <c r="O852" s="276"/>
      <c r="P852" s="276"/>
      <c r="Q852" s="276"/>
      <c r="R852" s="276"/>
      <c r="S852" s="276"/>
      <c r="T852" s="276"/>
      <c r="U852" s="276"/>
      <c r="V852" s="276"/>
      <c r="W852" s="276"/>
      <c r="X852" s="276"/>
    </row>
    <row r="853" spans="1:24" s="44" customFormat="1" x14ac:dyDescent="0.65">
      <c r="A853" s="314" t="s">
        <v>1070</v>
      </c>
      <c r="B853" s="314"/>
      <c r="C853" s="314"/>
      <c r="D853" s="314"/>
      <c r="E853" s="314"/>
      <c r="F853" s="314"/>
      <c r="G853" s="314"/>
      <c r="H853" s="314"/>
      <c r="I853" s="314"/>
      <c r="J853" s="314"/>
      <c r="K853" s="314"/>
      <c r="L853" s="314"/>
      <c r="M853" s="314"/>
      <c r="N853" s="314"/>
      <c r="O853" s="314"/>
      <c r="P853" s="314"/>
      <c r="Q853" s="314"/>
      <c r="R853" s="314"/>
      <c r="S853" s="314"/>
      <c r="T853" s="314"/>
      <c r="U853" s="314"/>
      <c r="V853" s="314"/>
      <c r="W853" s="314"/>
      <c r="X853" s="314"/>
    </row>
    <row r="854" spans="1:24" s="44" customFormat="1" ht="21.75" x14ac:dyDescent="0.5">
      <c r="A854" s="271" t="s">
        <v>1089</v>
      </c>
      <c r="B854" s="272"/>
      <c r="C854" s="272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3"/>
      <c r="O854" s="271" t="s">
        <v>1101</v>
      </c>
      <c r="P854" s="272"/>
      <c r="Q854" s="272"/>
      <c r="R854" s="272"/>
      <c r="S854" s="272"/>
      <c r="T854" s="272"/>
      <c r="U854" s="272"/>
      <c r="V854" s="272"/>
      <c r="W854" s="272"/>
      <c r="X854" s="273"/>
    </row>
    <row r="855" spans="1:24" s="44" customFormat="1" ht="21.75" x14ac:dyDescent="0.5">
      <c r="A855" s="306" t="s">
        <v>1071</v>
      </c>
      <c r="B855" s="156"/>
      <c r="C855" s="144"/>
      <c r="D855" s="277" t="s">
        <v>0</v>
      </c>
      <c r="E855" s="289" t="s">
        <v>1</v>
      </c>
      <c r="F855" s="143"/>
      <c r="G855" s="291" t="s">
        <v>18</v>
      </c>
      <c r="H855" s="292"/>
      <c r="I855" s="293"/>
      <c r="J855" s="265" t="s">
        <v>1088</v>
      </c>
      <c r="K855" s="266"/>
      <c r="L855" s="266"/>
      <c r="M855" s="266"/>
      <c r="N855" s="267"/>
      <c r="O855" s="268" t="s">
        <v>1071</v>
      </c>
      <c r="P855" s="156"/>
      <c r="Q855" s="156"/>
      <c r="R855" s="156"/>
      <c r="S855" s="308" t="s">
        <v>1088</v>
      </c>
      <c r="T855" s="309"/>
      <c r="U855" s="309"/>
      <c r="V855" s="309"/>
      <c r="W855" s="310"/>
      <c r="X855" s="261" t="s">
        <v>1100</v>
      </c>
    </row>
    <row r="856" spans="1:24" s="44" customFormat="1" ht="21.75" x14ac:dyDescent="0.5">
      <c r="A856" s="307"/>
      <c r="B856" s="157" t="s">
        <v>1072</v>
      </c>
      <c r="C856" s="145" t="s">
        <v>1073</v>
      </c>
      <c r="D856" s="278"/>
      <c r="E856" s="290"/>
      <c r="F856" s="154" t="s">
        <v>1075</v>
      </c>
      <c r="G856" s="277" t="s">
        <v>19</v>
      </c>
      <c r="H856" s="277" t="s">
        <v>20</v>
      </c>
      <c r="I856" s="277" t="s">
        <v>21</v>
      </c>
      <c r="J856" s="146"/>
      <c r="K856" s="261" t="s">
        <v>1079</v>
      </c>
      <c r="L856" s="261" t="s">
        <v>1080</v>
      </c>
      <c r="M856" s="147"/>
      <c r="N856" s="149" t="s">
        <v>1086</v>
      </c>
      <c r="O856" s="269"/>
      <c r="P856" s="157"/>
      <c r="Q856" s="157" t="s">
        <v>1072</v>
      </c>
      <c r="R856" s="157" t="s">
        <v>1094</v>
      </c>
      <c r="S856" s="149"/>
      <c r="T856" s="281" t="s">
        <v>1079</v>
      </c>
      <c r="U856" s="261" t="s">
        <v>1080</v>
      </c>
      <c r="V856" s="147"/>
      <c r="W856" s="149" t="s">
        <v>1097</v>
      </c>
      <c r="X856" s="262"/>
    </row>
    <row r="857" spans="1:24" s="44" customFormat="1" ht="21.75" x14ac:dyDescent="0.5">
      <c r="A857" s="307"/>
      <c r="B857" s="157" t="s">
        <v>22</v>
      </c>
      <c r="C857" s="145" t="s">
        <v>1074</v>
      </c>
      <c r="D857" s="278"/>
      <c r="E857" s="290"/>
      <c r="F857" s="106" t="s">
        <v>1076</v>
      </c>
      <c r="G857" s="278"/>
      <c r="H857" s="278"/>
      <c r="I857" s="278"/>
      <c r="J857" s="148" t="s">
        <v>1078</v>
      </c>
      <c r="K857" s="262"/>
      <c r="L857" s="262"/>
      <c r="M857" s="147" t="s">
        <v>1081</v>
      </c>
      <c r="N857" s="150" t="s">
        <v>1085</v>
      </c>
      <c r="O857" s="269"/>
      <c r="P857" s="157" t="s">
        <v>1090</v>
      </c>
      <c r="Q857" s="157" t="s">
        <v>1091</v>
      </c>
      <c r="R857" s="157" t="s">
        <v>1095</v>
      </c>
      <c r="S857" s="150" t="s">
        <v>1078</v>
      </c>
      <c r="T857" s="284"/>
      <c r="U857" s="262"/>
      <c r="V857" s="147" t="s">
        <v>1081</v>
      </c>
      <c r="W857" s="150" t="s">
        <v>1098</v>
      </c>
      <c r="X857" s="262"/>
    </row>
    <row r="858" spans="1:24" s="44" customFormat="1" ht="21.75" x14ac:dyDescent="0.5">
      <c r="A858" s="307"/>
      <c r="B858" s="157"/>
      <c r="C858" s="145" t="s">
        <v>861</v>
      </c>
      <c r="D858" s="278"/>
      <c r="E858" s="290"/>
      <c r="F858" s="154" t="s">
        <v>1077</v>
      </c>
      <c r="G858" s="278"/>
      <c r="H858" s="278"/>
      <c r="I858" s="278"/>
      <c r="J858" s="148" t="s">
        <v>1082</v>
      </c>
      <c r="K858" s="262"/>
      <c r="L858" s="262"/>
      <c r="M858" s="147" t="s">
        <v>1084</v>
      </c>
      <c r="N858" s="150" t="s">
        <v>1087</v>
      </c>
      <c r="O858" s="269"/>
      <c r="P858" s="157"/>
      <c r="Q858" s="157" t="s">
        <v>1092</v>
      </c>
      <c r="R858" s="157" t="s">
        <v>1096</v>
      </c>
      <c r="S858" s="150" t="s">
        <v>1082</v>
      </c>
      <c r="T858" s="284"/>
      <c r="U858" s="262"/>
      <c r="V858" s="147" t="s">
        <v>1084</v>
      </c>
      <c r="W858" s="150" t="s">
        <v>1091</v>
      </c>
      <c r="X858" s="262"/>
    </row>
    <row r="859" spans="1:24" s="44" customFormat="1" ht="21.75" x14ac:dyDescent="0.5">
      <c r="A859" s="28"/>
      <c r="B859" s="158"/>
      <c r="C859" s="22"/>
      <c r="D859" s="153"/>
      <c r="E859" s="22"/>
      <c r="F859" s="155"/>
      <c r="G859" s="295"/>
      <c r="H859" s="295"/>
      <c r="I859" s="295"/>
      <c r="J859" s="152" t="s">
        <v>1083</v>
      </c>
      <c r="K859" s="263"/>
      <c r="L859" s="263"/>
      <c r="M859" s="30" t="s">
        <v>1085</v>
      </c>
      <c r="N859" s="151" t="s">
        <v>1072</v>
      </c>
      <c r="O859" s="270"/>
      <c r="P859" s="158"/>
      <c r="Q859" s="158" t="s">
        <v>1093</v>
      </c>
      <c r="R859" s="158"/>
      <c r="S859" s="151" t="s">
        <v>1083</v>
      </c>
      <c r="T859" s="296"/>
      <c r="U859" s="263"/>
      <c r="V859" s="30" t="s">
        <v>1085</v>
      </c>
      <c r="W859" s="151" t="s">
        <v>1099</v>
      </c>
      <c r="X859" s="263"/>
    </row>
    <row r="860" spans="1:24" s="44" customFormat="1" ht="21.75" x14ac:dyDescent="0.5">
      <c r="A860" s="28" t="s">
        <v>2207</v>
      </c>
      <c r="B860" s="33" t="s">
        <v>13</v>
      </c>
      <c r="C860" s="46">
        <v>6021</v>
      </c>
      <c r="D860" s="46">
        <v>40</v>
      </c>
      <c r="E860" s="46">
        <v>6047</v>
      </c>
      <c r="F860" s="34">
        <v>9</v>
      </c>
      <c r="G860" s="32" t="s">
        <v>25</v>
      </c>
      <c r="H860" s="32">
        <v>2</v>
      </c>
      <c r="I860" s="32">
        <v>9</v>
      </c>
      <c r="J860" s="32">
        <f>SUM(H860*100+I860)</f>
        <v>209</v>
      </c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228" t="s">
        <v>161</v>
      </c>
    </row>
    <row r="861" spans="1:24" s="44" customFormat="1" ht="21.75" x14ac:dyDescent="0.5">
      <c r="A861" s="28" t="s">
        <v>2208</v>
      </c>
      <c r="B861" s="33" t="s">
        <v>13</v>
      </c>
      <c r="C861" s="46">
        <v>6020</v>
      </c>
      <c r="D861" s="46">
        <v>39</v>
      </c>
      <c r="E861" s="46">
        <v>6046</v>
      </c>
      <c r="F861" s="34">
        <v>9</v>
      </c>
      <c r="G861" s="32" t="s">
        <v>25</v>
      </c>
      <c r="H861" s="32">
        <v>1</v>
      </c>
      <c r="I861" s="32">
        <v>44</v>
      </c>
      <c r="J861" s="32">
        <f>SUM(H861*100+I861)</f>
        <v>144</v>
      </c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228" t="s">
        <v>541</v>
      </c>
    </row>
    <row r="862" spans="1:24" s="44" customFormat="1" ht="21.75" x14ac:dyDescent="0.5">
      <c r="A862" s="28" t="s">
        <v>2209</v>
      </c>
      <c r="B862" s="33" t="s">
        <v>13</v>
      </c>
      <c r="C862" s="46">
        <v>41873</v>
      </c>
      <c r="D862" s="46">
        <v>512</v>
      </c>
      <c r="E862" s="46">
        <v>559</v>
      </c>
      <c r="F862" s="34">
        <v>15</v>
      </c>
      <c r="G862" s="32" t="s">
        <v>25</v>
      </c>
      <c r="H862" s="32">
        <v>1</v>
      </c>
      <c r="I862" s="32">
        <v>16</v>
      </c>
      <c r="J862" s="32"/>
      <c r="K862" s="32"/>
      <c r="L862" s="32"/>
      <c r="M862" s="32"/>
      <c r="N862" s="32">
        <f>SUM(H862*100+I862)</f>
        <v>116</v>
      </c>
      <c r="O862" s="32"/>
      <c r="P862" s="32"/>
      <c r="Q862" s="32"/>
      <c r="R862" s="32"/>
      <c r="S862" s="32"/>
      <c r="T862" s="32"/>
      <c r="U862" s="32"/>
      <c r="V862" s="32"/>
      <c r="W862" s="32"/>
      <c r="X862" s="228" t="s">
        <v>103</v>
      </c>
    </row>
    <row r="863" spans="1:24" s="44" customFormat="1" ht="21.75" x14ac:dyDescent="0.5">
      <c r="A863" s="28" t="s">
        <v>2210</v>
      </c>
      <c r="B863" s="33" t="s">
        <v>13</v>
      </c>
      <c r="C863" s="46">
        <v>41872</v>
      </c>
      <c r="D863" s="46">
        <v>513</v>
      </c>
      <c r="E863" s="46">
        <v>560</v>
      </c>
      <c r="F863" s="34">
        <v>4</v>
      </c>
      <c r="G863" s="32" t="s">
        <v>25</v>
      </c>
      <c r="H863" s="32" t="s">
        <v>25</v>
      </c>
      <c r="I863" s="32">
        <v>43.1</v>
      </c>
      <c r="J863" s="32"/>
      <c r="K863" s="32"/>
      <c r="L863" s="32"/>
      <c r="M863" s="32">
        <f>SUM(I863)</f>
        <v>43.1</v>
      </c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228" t="s">
        <v>538</v>
      </c>
    </row>
    <row r="864" spans="1:24" s="44" customFormat="1" ht="21.75" x14ac:dyDescent="0.5">
      <c r="A864" s="28" t="s">
        <v>2211</v>
      </c>
      <c r="B864" s="33" t="s">
        <v>13</v>
      </c>
      <c r="C864" s="46">
        <v>11467</v>
      </c>
      <c r="D864" s="46">
        <v>73</v>
      </c>
      <c r="E864" s="46">
        <v>8941</v>
      </c>
      <c r="F864" s="34">
        <v>4</v>
      </c>
      <c r="G864" s="32" t="s">
        <v>25</v>
      </c>
      <c r="H864" s="32" t="s">
        <v>25</v>
      </c>
      <c r="I864" s="32">
        <v>43</v>
      </c>
      <c r="J864" s="32"/>
      <c r="K864" s="32"/>
      <c r="L864" s="32"/>
      <c r="M864" s="32">
        <f>SUM(I864)</f>
        <v>43</v>
      </c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228" t="s">
        <v>538</v>
      </c>
    </row>
    <row r="865" spans="1:24" s="44" customFormat="1" ht="21.75" x14ac:dyDescent="0.5">
      <c r="A865" s="28" t="s">
        <v>2212</v>
      </c>
      <c r="B865" s="33" t="s">
        <v>13</v>
      </c>
      <c r="C865" s="46">
        <v>11466</v>
      </c>
      <c r="D865" s="46">
        <v>72</v>
      </c>
      <c r="E865" s="46">
        <v>8940</v>
      </c>
      <c r="F865" s="34">
        <v>15</v>
      </c>
      <c r="G865" s="32" t="s">
        <v>25</v>
      </c>
      <c r="H865" s="32" t="s">
        <v>25</v>
      </c>
      <c r="I865" s="32">
        <v>43</v>
      </c>
      <c r="J865" s="32"/>
      <c r="K865" s="32"/>
      <c r="L865" s="32"/>
      <c r="M865" s="32">
        <f>SUM(I865)</f>
        <v>43</v>
      </c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228" t="s">
        <v>538</v>
      </c>
    </row>
    <row r="866" spans="1:24" s="44" customFormat="1" ht="21.75" x14ac:dyDescent="0.5">
      <c r="A866" s="28" t="s">
        <v>2213</v>
      </c>
      <c r="B866" s="33" t="s">
        <v>13</v>
      </c>
      <c r="C866" s="46">
        <v>42121</v>
      </c>
      <c r="D866" s="46">
        <v>514</v>
      </c>
      <c r="E866" s="46">
        <v>561</v>
      </c>
      <c r="F866" s="34">
        <v>15</v>
      </c>
      <c r="G866" s="32" t="s">
        <v>25</v>
      </c>
      <c r="H866" s="32">
        <v>2</v>
      </c>
      <c r="I866" s="32">
        <v>47</v>
      </c>
      <c r="J866" s="32"/>
      <c r="K866" s="32">
        <f>SUM(H866*100+I866)</f>
        <v>247</v>
      </c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228" t="s">
        <v>32</v>
      </c>
    </row>
    <row r="867" spans="1:24" s="44" customFormat="1" ht="21.75" x14ac:dyDescent="0.5">
      <c r="A867" s="28" t="s">
        <v>2214</v>
      </c>
      <c r="B867" s="33" t="s">
        <v>13</v>
      </c>
      <c r="C867" s="46">
        <v>41974</v>
      </c>
      <c r="D867" s="46">
        <v>542</v>
      </c>
      <c r="E867" s="46">
        <v>509</v>
      </c>
      <c r="F867" s="34">
        <v>15</v>
      </c>
      <c r="G867" s="32" t="s">
        <v>25</v>
      </c>
      <c r="H867" s="32">
        <v>1</v>
      </c>
      <c r="I867" s="32">
        <v>51</v>
      </c>
      <c r="J867" s="32"/>
      <c r="K867" s="32"/>
      <c r="L867" s="32"/>
      <c r="M867" s="32"/>
      <c r="N867" s="32">
        <f>SUM(H867*100+I867)</f>
        <v>151</v>
      </c>
      <c r="O867" s="32"/>
      <c r="P867" s="32"/>
      <c r="Q867" s="32"/>
      <c r="R867" s="32"/>
      <c r="S867" s="32"/>
      <c r="T867" s="32"/>
      <c r="U867" s="32"/>
      <c r="V867" s="32"/>
      <c r="W867" s="32"/>
      <c r="X867" s="228" t="s">
        <v>799</v>
      </c>
    </row>
    <row r="868" spans="1:24" s="44" customFormat="1" ht="21.75" x14ac:dyDescent="0.5">
      <c r="A868" s="28" t="s">
        <v>2215</v>
      </c>
      <c r="B868" s="33" t="s">
        <v>13</v>
      </c>
      <c r="C868" s="46">
        <v>42415</v>
      </c>
      <c r="D868" s="46">
        <v>515</v>
      </c>
      <c r="E868" s="46">
        <v>562</v>
      </c>
      <c r="F868" s="34">
        <v>15</v>
      </c>
      <c r="G868" s="32" t="s">
        <v>25</v>
      </c>
      <c r="H868" s="32">
        <v>1</v>
      </c>
      <c r="I868" s="32">
        <v>78</v>
      </c>
      <c r="J868" s="32"/>
      <c r="K868" s="32"/>
      <c r="L868" s="32"/>
      <c r="M868" s="32"/>
      <c r="N868" s="32">
        <f>SUM(H868*100+I868)</f>
        <v>178</v>
      </c>
      <c r="O868" s="32"/>
      <c r="P868" s="32"/>
      <c r="Q868" s="32"/>
      <c r="R868" s="32"/>
      <c r="S868" s="32"/>
      <c r="T868" s="32"/>
      <c r="U868" s="32"/>
      <c r="V868" s="32"/>
      <c r="W868" s="32"/>
      <c r="X868" s="228" t="s">
        <v>103</v>
      </c>
    </row>
    <row r="869" spans="1:24" s="44" customFormat="1" ht="21.75" x14ac:dyDescent="0.5">
      <c r="A869" s="28" t="s">
        <v>2216</v>
      </c>
      <c r="B869" s="33" t="s">
        <v>13</v>
      </c>
      <c r="C869" s="46"/>
      <c r="D869" s="46"/>
      <c r="E869" s="46"/>
      <c r="F869" s="34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228" t="s">
        <v>32</v>
      </c>
    </row>
    <row r="870" spans="1:24" s="44" customFormat="1" ht="21.75" x14ac:dyDescent="0.5">
      <c r="A870" s="28" t="s">
        <v>2217</v>
      </c>
      <c r="B870" s="33" t="s">
        <v>13</v>
      </c>
      <c r="C870" s="46">
        <v>42120</v>
      </c>
      <c r="D870" s="46">
        <v>516</v>
      </c>
      <c r="E870" s="46">
        <v>563</v>
      </c>
      <c r="F870" s="34">
        <v>15</v>
      </c>
      <c r="G870" s="32" t="s">
        <v>25</v>
      </c>
      <c r="H870" s="32">
        <v>1</v>
      </c>
      <c r="I870" s="32">
        <v>7.5</v>
      </c>
      <c r="J870" s="32"/>
      <c r="K870" s="32">
        <f>SUM(H870*100+I870)</f>
        <v>107.5</v>
      </c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228" t="s">
        <v>32</v>
      </c>
    </row>
    <row r="871" spans="1:24" s="44" customFormat="1" ht="21.75" x14ac:dyDescent="0.5">
      <c r="A871" s="28" t="s">
        <v>2218</v>
      </c>
      <c r="B871" s="33" t="s">
        <v>13</v>
      </c>
      <c r="C871" s="46">
        <v>1469</v>
      </c>
      <c r="D871" s="46">
        <v>11</v>
      </c>
      <c r="E871" s="46">
        <v>4669</v>
      </c>
      <c r="F871" s="34">
        <v>15</v>
      </c>
      <c r="G871" s="32" t="s">
        <v>25</v>
      </c>
      <c r="H871" s="32">
        <v>1</v>
      </c>
      <c r="I871" s="32">
        <v>5.0999999999999996</v>
      </c>
      <c r="J871" s="32"/>
      <c r="K871" s="32">
        <f>SUM(H871*100+I871)</f>
        <v>105.1</v>
      </c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42" t="s">
        <v>32</v>
      </c>
    </row>
    <row r="872" spans="1:24" s="44" customFormat="1" ht="21.75" x14ac:dyDescent="0.5">
      <c r="A872" s="28" t="s">
        <v>2219</v>
      </c>
      <c r="B872" s="33" t="s">
        <v>13</v>
      </c>
      <c r="C872" s="46">
        <v>1468</v>
      </c>
      <c r="D872" s="46">
        <v>10</v>
      </c>
      <c r="E872" s="46">
        <v>4668</v>
      </c>
      <c r="F872" s="34">
        <v>15</v>
      </c>
      <c r="G872" s="32" t="s">
        <v>25</v>
      </c>
      <c r="H872" s="32">
        <v>1</v>
      </c>
      <c r="I872" s="32">
        <v>9.5</v>
      </c>
      <c r="J872" s="32"/>
      <c r="K872" s="32"/>
      <c r="L872" s="32">
        <f>SUM(H872*100+I872)</f>
        <v>109.5</v>
      </c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42" t="s">
        <v>103</v>
      </c>
    </row>
    <row r="873" spans="1:24" s="44" customFormat="1" ht="21.75" x14ac:dyDescent="0.5">
      <c r="A873" s="28" t="s">
        <v>2220</v>
      </c>
      <c r="B873" s="33" t="s">
        <v>13</v>
      </c>
      <c r="C873" s="46">
        <v>5930</v>
      </c>
      <c r="D873" s="46">
        <v>29</v>
      </c>
      <c r="E873" s="46">
        <v>5987</v>
      </c>
      <c r="F873" s="34">
        <v>15</v>
      </c>
      <c r="G873" s="32" t="s">
        <v>25</v>
      </c>
      <c r="H873" s="32">
        <v>1</v>
      </c>
      <c r="I873" s="32">
        <v>52.1</v>
      </c>
      <c r="J873" s="32"/>
      <c r="K873" s="32"/>
      <c r="L873" s="32"/>
      <c r="M873" s="32">
        <f>SUM(H873*100+I873)</f>
        <v>152.1</v>
      </c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42" t="s">
        <v>538</v>
      </c>
    </row>
    <row r="874" spans="1:24" s="44" customFormat="1" ht="21.75" x14ac:dyDescent="0.5">
      <c r="A874" s="28" t="s">
        <v>2221</v>
      </c>
      <c r="B874" s="33" t="s">
        <v>13</v>
      </c>
      <c r="C874" s="46">
        <v>11235</v>
      </c>
      <c r="D874" s="46">
        <v>70</v>
      </c>
      <c r="E874" s="46">
        <v>8911</v>
      </c>
      <c r="F874" s="34">
        <v>15</v>
      </c>
      <c r="G874" s="32" t="s">
        <v>25</v>
      </c>
      <c r="H874" s="32">
        <v>1</v>
      </c>
      <c r="I874" s="32" t="s">
        <v>25</v>
      </c>
      <c r="J874" s="32"/>
      <c r="K874" s="32">
        <f>SUM(H874*100)</f>
        <v>100</v>
      </c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42" t="s">
        <v>32</v>
      </c>
    </row>
    <row r="875" spans="1:24" s="44" customFormat="1" ht="21.75" x14ac:dyDescent="0.5">
      <c r="A875" s="28" t="s">
        <v>2222</v>
      </c>
      <c r="B875" s="33" t="s">
        <v>13</v>
      </c>
      <c r="C875" s="46">
        <v>41973</v>
      </c>
      <c r="D875" s="46">
        <v>543</v>
      </c>
      <c r="E875" s="46">
        <v>510</v>
      </c>
      <c r="F875" s="34"/>
      <c r="G875" s="32" t="s">
        <v>25</v>
      </c>
      <c r="H875" s="32">
        <v>1</v>
      </c>
      <c r="I875" s="32">
        <v>54</v>
      </c>
      <c r="J875" s="32"/>
      <c r="K875" s="32"/>
      <c r="L875" s="32"/>
      <c r="M875" s="32">
        <f>SUM(H875*100+I875)</f>
        <v>154</v>
      </c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42" t="s">
        <v>538</v>
      </c>
    </row>
    <row r="876" spans="1:24" s="44" customFormat="1" ht="21.75" x14ac:dyDescent="0.5">
      <c r="A876" s="28" t="s">
        <v>2223</v>
      </c>
      <c r="B876" s="33" t="s">
        <v>13</v>
      </c>
      <c r="C876" s="46">
        <v>42196</v>
      </c>
      <c r="D876" s="46">
        <v>541</v>
      </c>
      <c r="E876" s="46">
        <v>508</v>
      </c>
      <c r="F876" s="34">
        <v>15</v>
      </c>
      <c r="G876" s="32" t="s">
        <v>25</v>
      </c>
      <c r="H876" s="32">
        <v>1</v>
      </c>
      <c r="I876" s="32">
        <v>55</v>
      </c>
      <c r="J876" s="32"/>
      <c r="K876" s="32">
        <f>SUM(H876*100+I876)</f>
        <v>155</v>
      </c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42" t="s">
        <v>32</v>
      </c>
    </row>
    <row r="877" spans="1:24" s="44" customFormat="1" ht="21.75" x14ac:dyDescent="0.5">
      <c r="A877" s="28" t="s">
        <v>2224</v>
      </c>
      <c r="B877" s="33" t="s">
        <v>13</v>
      </c>
      <c r="C877" s="46">
        <v>42095</v>
      </c>
      <c r="D877" s="46">
        <v>540</v>
      </c>
      <c r="E877" s="46">
        <v>507</v>
      </c>
      <c r="F877" s="34">
        <v>15</v>
      </c>
      <c r="G877" s="32" t="s">
        <v>25</v>
      </c>
      <c r="H877" s="32">
        <v>1</v>
      </c>
      <c r="I877" s="32">
        <v>33</v>
      </c>
      <c r="J877" s="32"/>
      <c r="K877" s="32">
        <f>SUM(H877*100+I877)</f>
        <v>133</v>
      </c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42" t="s">
        <v>32</v>
      </c>
    </row>
    <row r="878" spans="1:24" s="44" customFormat="1" ht="21.75" x14ac:dyDescent="0.5">
      <c r="A878" s="28" t="s">
        <v>2225</v>
      </c>
      <c r="B878" s="33" t="s">
        <v>13</v>
      </c>
      <c r="C878" s="46">
        <v>42119</v>
      </c>
      <c r="D878" s="46">
        <v>517</v>
      </c>
      <c r="E878" s="46">
        <v>564</v>
      </c>
      <c r="F878" s="34"/>
      <c r="G878" s="32" t="s">
        <v>25</v>
      </c>
      <c r="H878" s="32">
        <v>2</v>
      </c>
      <c r="I878" s="32">
        <v>26</v>
      </c>
      <c r="J878" s="32"/>
      <c r="K878" s="32"/>
      <c r="L878" s="32"/>
      <c r="M878" s="32"/>
      <c r="N878" s="32">
        <f>SUM(H878*100+I878)</f>
        <v>226</v>
      </c>
      <c r="O878" s="32"/>
      <c r="P878" s="32"/>
      <c r="Q878" s="32"/>
      <c r="R878" s="32"/>
      <c r="S878" s="32"/>
      <c r="T878" s="32"/>
      <c r="U878" s="32"/>
      <c r="V878" s="32"/>
      <c r="W878" s="32"/>
      <c r="X878" s="42" t="s">
        <v>103</v>
      </c>
    </row>
    <row r="879" spans="1:24" s="44" customFormat="1" ht="21.75" x14ac:dyDescent="0.5">
      <c r="A879" s="28" t="s">
        <v>2226</v>
      </c>
      <c r="B879" s="33" t="s">
        <v>13</v>
      </c>
      <c r="C879" s="46">
        <v>42171</v>
      </c>
      <c r="D879" s="46">
        <v>535</v>
      </c>
      <c r="E879" s="46">
        <v>502</v>
      </c>
      <c r="F879" s="34"/>
      <c r="G879" s="32" t="s">
        <v>25</v>
      </c>
      <c r="H879" s="32">
        <v>1</v>
      </c>
      <c r="I879" s="32">
        <v>89</v>
      </c>
      <c r="J879" s="32"/>
      <c r="K879" s="32">
        <f>SUM(H879*100+I879)</f>
        <v>189</v>
      </c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42" t="s">
        <v>235</v>
      </c>
    </row>
    <row r="880" spans="1:24" s="44" customFormat="1" ht="21.75" x14ac:dyDescent="0.5">
      <c r="A880" s="28" t="s">
        <v>2227</v>
      </c>
      <c r="B880" s="33" t="s">
        <v>13</v>
      </c>
      <c r="C880" s="46">
        <v>42090</v>
      </c>
      <c r="D880" s="46">
        <v>534</v>
      </c>
      <c r="E880" s="46">
        <v>501</v>
      </c>
      <c r="F880" s="34">
        <v>9</v>
      </c>
      <c r="G880" s="32" t="s">
        <v>25</v>
      </c>
      <c r="H880" s="32">
        <v>1</v>
      </c>
      <c r="I880" s="32">
        <v>23</v>
      </c>
      <c r="J880" s="32"/>
      <c r="K880" s="32">
        <f>SUM(H880*100+I880)</f>
        <v>123</v>
      </c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42" t="s">
        <v>32</v>
      </c>
    </row>
    <row r="881" spans="1:24" s="44" customFormat="1" ht="21.75" x14ac:dyDescent="0.5">
      <c r="A881" s="28" t="s">
        <v>2228</v>
      </c>
      <c r="B881" s="33" t="s">
        <v>13</v>
      </c>
      <c r="C881" s="46">
        <v>42089</v>
      </c>
      <c r="D881" s="46">
        <v>533</v>
      </c>
      <c r="E881" s="46">
        <v>500</v>
      </c>
      <c r="F881" s="34">
        <v>15</v>
      </c>
      <c r="G881" s="32" t="s">
        <v>25</v>
      </c>
      <c r="H881" s="32">
        <v>2</v>
      </c>
      <c r="I881" s="32">
        <v>73</v>
      </c>
      <c r="J881" s="32"/>
      <c r="K881" s="32"/>
      <c r="L881" s="32"/>
      <c r="M881" s="32"/>
      <c r="N881" s="32">
        <f>SUM(H881*100+I881)</f>
        <v>273</v>
      </c>
      <c r="O881" s="32"/>
      <c r="P881" s="32"/>
      <c r="Q881" s="32"/>
      <c r="R881" s="32"/>
      <c r="S881" s="32"/>
      <c r="T881" s="32"/>
      <c r="U881" s="32"/>
      <c r="V881" s="32"/>
      <c r="W881" s="32"/>
      <c r="X881" s="42" t="s">
        <v>641</v>
      </c>
    </row>
    <row r="882" spans="1:24" s="44" customFormat="1" ht="21.75" x14ac:dyDescent="0.5">
      <c r="A882" s="28" t="s">
        <v>2229</v>
      </c>
      <c r="B882" s="33" t="s">
        <v>13</v>
      </c>
      <c r="C882" s="46">
        <v>42094</v>
      </c>
      <c r="D882" s="46">
        <v>539</v>
      </c>
      <c r="E882" s="46">
        <v>506</v>
      </c>
      <c r="F882" s="34">
        <v>15</v>
      </c>
      <c r="G882" s="32" t="s">
        <v>25</v>
      </c>
      <c r="H882" s="32">
        <v>1</v>
      </c>
      <c r="I882" s="32">
        <v>65</v>
      </c>
      <c r="J882" s="32"/>
      <c r="K882" s="32">
        <f>SUM(H882*100+I882)</f>
        <v>165</v>
      </c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42" t="s">
        <v>32</v>
      </c>
    </row>
    <row r="883" spans="1:24" s="44" customFormat="1" ht="21.75" x14ac:dyDescent="0.5">
      <c r="A883" s="28" t="s">
        <v>2230</v>
      </c>
      <c r="B883" s="33" t="s">
        <v>13</v>
      </c>
      <c r="C883" s="46">
        <v>42093</v>
      </c>
      <c r="D883" s="46">
        <v>538</v>
      </c>
      <c r="E883" s="46">
        <v>505</v>
      </c>
      <c r="F883" s="34"/>
      <c r="G883" s="32" t="s">
        <v>25</v>
      </c>
      <c r="H883" s="32">
        <v>1</v>
      </c>
      <c r="I883" s="32">
        <v>69</v>
      </c>
      <c r="J883" s="32"/>
      <c r="K883" s="32"/>
      <c r="L883" s="32"/>
      <c r="M883" s="32">
        <f>SUM(H883*100+I883)</f>
        <v>169</v>
      </c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42" t="s">
        <v>538</v>
      </c>
    </row>
    <row r="884" spans="1:24" s="44" customFormat="1" ht="21.75" x14ac:dyDescent="0.5">
      <c r="A884" s="28" t="s">
        <v>2231</v>
      </c>
      <c r="B884" s="33" t="s">
        <v>13</v>
      </c>
      <c r="C884" s="46">
        <v>42091</v>
      </c>
      <c r="D884" s="46">
        <v>536</v>
      </c>
      <c r="E884" s="46">
        <v>503</v>
      </c>
      <c r="F884" s="34">
        <v>15</v>
      </c>
      <c r="G884" s="32" t="s">
        <v>25</v>
      </c>
      <c r="H884" s="32">
        <v>2</v>
      </c>
      <c r="I884" s="32">
        <v>89</v>
      </c>
      <c r="J884" s="32"/>
      <c r="K884" s="32">
        <f>SUM(H884*100+I884)</f>
        <v>289</v>
      </c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42" t="s">
        <v>235</v>
      </c>
    </row>
    <row r="885" spans="1:24" s="44" customFormat="1" ht="21.75" x14ac:dyDescent="0.5">
      <c r="A885" s="28" t="s">
        <v>2232</v>
      </c>
      <c r="B885" s="33" t="s">
        <v>13</v>
      </c>
      <c r="C885" s="46">
        <v>42092</v>
      </c>
      <c r="D885" s="46">
        <v>537</v>
      </c>
      <c r="E885" s="46">
        <v>504</v>
      </c>
      <c r="F885" s="34"/>
      <c r="G885" s="32" t="s">
        <v>25</v>
      </c>
      <c r="H885" s="32">
        <v>1</v>
      </c>
      <c r="I885" s="32">
        <v>67</v>
      </c>
      <c r="J885" s="32"/>
      <c r="K885" s="32"/>
      <c r="L885" s="32"/>
      <c r="M885" s="32"/>
      <c r="N885" s="32">
        <f>SUM(H885*100+I885)</f>
        <v>167</v>
      </c>
      <c r="O885" s="32"/>
      <c r="P885" s="32"/>
      <c r="Q885" s="32"/>
      <c r="R885" s="32"/>
      <c r="S885" s="32"/>
      <c r="T885" s="32"/>
      <c r="U885" s="32"/>
      <c r="V885" s="32"/>
      <c r="W885" s="32"/>
      <c r="X885" s="42" t="s">
        <v>193</v>
      </c>
    </row>
    <row r="886" spans="1:24" s="44" customFormat="1" x14ac:dyDescent="0.65">
      <c r="A886" s="315" t="s">
        <v>1996</v>
      </c>
      <c r="B886" s="315"/>
      <c r="C886" s="315"/>
      <c r="D886" s="315"/>
      <c r="E886" s="315"/>
      <c r="F886" s="315"/>
      <c r="G886" s="315"/>
      <c r="H886" s="315"/>
      <c r="I886" s="315"/>
      <c r="J886" s="315"/>
      <c r="K886" s="315"/>
      <c r="L886" s="315"/>
      <c r="M886" s="315"/>
      <c r="N886" s="315"/>
      <c r="O886" s="315"/>
      <c r="P886" s="315"/>
      <c r="Q886" s="315"/>
      <c r="R886" s="315"/>
      <c r="S886" s="315"/>
      <c r="T886" s="315"/>
      <c r="U886" s="315"/>
      <c r="V886" s="315"/>
      <c r="W886" s="315"/>
      <c r="X886" s="315"/>
    </row>
    <row r="887" spans="1:24" s="44" customFormat="1" x14ac:dyDescent="0.5">
      <c r="A887" s="313" t="s">
        <v>1102</v>
      </c>
      <c r="B887" s="313"/>
      <c r="C887" s="313"/>
      <c r="D887" s="313"/>
      <c r="E887" s="313"/>
      <c r="F887" s="313"/>
      <c r="G887" s="313"/>
      <c r="H887" s="313"/>
      <c r="I887" s="313"/>
      <c r="J887" s="313"/>
      <c r="K887" s="313"/>
      <c r="L887" s="313"/>
      <c r="M887" s="313"/>
      <c r="N887" s="313"/>
      <c r="O887" s="313"/>
      <c r="P887" s="313"/>
      <c r="Q887" s="313"/>
      <c r="R887" s="313"/>
      <c r="S887" s="313"/>
      <c r="T887" s="313"/>
      <c r="U887" s="313"/>
      <c r="V887" s="313"/>
      <c r="W887" s="313"/>
      <c r="X887" s="313"/>
    </row>
    <row r="888" spans="1:24" s="44" customFormat="1" x14ac:dyDescent="0.5">
      <c r="A888" s="276" t="s">
        <v>1069</v>
      </c>
      <c r="B888" s="276"/>
      <c r="C888" s="276"/>
      <c r="D888" s="276"/>
      <c r="E888" s="276"/>
      <c r="F888" s="276"/>
      <c r="G888" s="276"/>
      <c r="H888" s="276"/>
      <c r="I888" s="276"/>
      <c r="J888" s="276"/>
      <c r="K888" s="276"/>
      <c r="L888" s="276"/>
      <c r="M888" s="276"/>
      <c r="N888" s="276"/>
      <c r="O888" s="276"/>
      <c r="P888" s="276"/>
      <c r="Q888" s="276"/>
      <c r="R888" s="276"/>
      <c r="S888" s="276"/>
      <c r="T888" s="276"/>
      <c r="U888" s="276"/>
      <c r="V888" s="276"/>
      <c r="W888" s="276"/>
      <c r="X888" s="276"/>
    </row>
    <row r="889" spans="1:24" s="44" customFormat="1" x14ac:dyDescent="0.65">
      <c r="A889" s="314" t="s">
        <v>1070</v>
      </c>
      <c r="B889" s="314"/>
      <c r="C889" s="314"/>
      <c r="D889" s="314"/>
      <c r="E889" s="314"/>
      <c r="F889" s="314"/>
      <c r="G889" s="314"/>
      <c r="H889" s="314"/>
      <c r="I889" s="314"/>
      <c r="J889" s="314"/>
      <c r="K889" s="314"/>
      <c r="L889" s="314"/>
      <c r="M889" s="314"/>
      <c r="N889" s="314"/>
      <c r="O889" s="314"/>
      <c r="P889" s="314"/>
      <c r="Q889" s="314"/>
      <c r="R889" s="314"/>
      <c r="S889" s="314"/>
      <c r="T889" s="314"/>
      <c r="U889" s="314"/>
      <c r="V889" s="314"/>
      <c r="W889" s="314"/>
      <c r="X889" s="314"/>
    </row>
    <row r="890" spans="1:24" s="44" customFormat="1" ht="21.75" x14ac:dyDescent="0.5">
      <c r="A890" s="271" t="s">
        <v>1089</v>
      </c>
      <c r="B890" s="272"/>
      <c r="C890" s="272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3"/>
      <c r="O890" s="271" t="s">
        <v>1101</v>
      </c>
      <c r="P890" s="272"/>
      <c r="Q890" s="272"/>
      <c r="R890" s="272"/>
      <c r="S890" s="272"/>
      <c r="T890" s="272"/>
      <c r="U890" s="272"/>
      <c r="V890" s="272"/>
      <c r="W890" s="272"/>
      <c r="X890" s="273"/>
    </row>
    <row r="891" spans="1:24" s="44" customFormat="1" ht="21.75" x14ac:dyDescent="0.5">
      <c r="A891" s="306" t="s">
        <v>1071</v>
      </c>
      <c r="B891" s="156"/>
      <c r="C891" s="144"/>
      <c r="D891" s="277" t="s">
        <v>0</v>
      </c>
      <c r="E891" s="289" t="s">
        <v>1</v>
      </c>
      <c r="F891" s="143"/>
      <c r="G891" s="291" t="s">
        <v>18</v>
      </c>
      <c r="H891" s="292"/>
      <c r="I891" s="293"/>
      <c r="J891" s="265" t="s">
        <v>1088</v>
      </c>
      <c r="K891" s="266"/>
      <c r="L891" s="266"/>
      <c r="M891" s="266"/>
      <c r="N891" s="267"/>
      <c r="O891" s="268" t="s">
        <v>1071</v>
      </c>
      <c r="P891" s="156"/>
      <c r="Q891" s="156"/>
      <c r="R891" s="156"/>
      <c r="S891" s="308" t="s">
        <v>1088</v>
      </c>
      <c r="T891" s="309"/>
      <c r="U891" s="309"/>
      <c r="V891" s="309"/>
      <c r="W891" s="310"/>
      <c r="X891" s="261" t="s">
        <v>1100</v>
      </c>
    </row>
    <row r="892" spans="1:24" s="44" customFormat="1" ht="21.75" x14ac:dyDescent="0.5">
      <c r="A892" s="307"/>
      <c r="B892" s="157" t="s">
        <v>1072</v>
      </c>
      <c r="C892" s="145" t="s">
        <v>1073</v>
      </c>
      <c r="D892" s="278"/>
      <c r="E892" s="290"/>
      <c r="F892" s="154" t="s">
        <v>1075</v>
      </c>
      <c r="G892" s="277" t="s">
        <v>19</v>
      </c>
      <c r="H892" s="277" t="s">
        <v>20</v>
      </c>
      <c r="I892" s="277" t="s">
        <v>21</v>
      </c>
      <c r="J892" s="146"/>
      <c r="K892" s="261" t="s">
        <v>1079</v>
      </c>
      <c r="L892" s="261" t="s">
        <v>1080</v>
      </c>
      <c r="M892" s="147"/>
      <c r="N892" s="149" t="s">
        <v>1086</v>
      </c>
      <c r="O892" s="269"/>
      <c r="P892" s="157"/>
      <c r="Q892" s="157" t="s">
        <v>1072</v>
      </c>
      <c r="R892" s="157" t="s">
        <v>1094</v>
      </c>
      <c r="S892" s="149"/>
      <c r="T892" s="281" t="s">
        <v>1079</v>
      </c>
      <c r="U892" s="261" t="s">
        <v>1080</v>
      </c>
      <c r="V892" s="147"/>
      <c r="W892" s="149" t="s">
        <v>1097</v>
      </c>
      <c r="X892" s="262"/>
    </row>
    <row r="893" spans="1:24" s="44" customFormat="1" ht="21.75" x14ac:dyDescent="0.5">
      <c r="A893" s="307"/>
      <c r="B893" s="157" t="s">
        <v>22</v>
      </c>
      <c r="C893" s="145" t="s">
        <v>1074</v>
      </c>
      <c r="D893" s="278"/>
      <c r="E893" s="290"/>
      <c r="F893" s="106" t="s">
        <v>1076</v>
      </c>
      <c r="G893" s="278"/>
      <c r="H893" s="278"/>
      <c r="I893" s="278"/>
      <c r="J893" s="148" t="s">
        <v>1078</v>
      </c>
      <c r="K893" s="262"/>
      <c r="L893" s="262"/>
      <c r="M893" s="147" t="s">
        <v>1081</v>
      </c>
      <c r="N893" s="150" t="s">
        <v>1085</v>
      </c>
      <c r="O893" s="269"/>
      <c r="P893" s="157" t="s">
        <v>1090</v>
      </c>
      <c r="Q893" s="157" t="s">
        <v>1091</v>
      </c>
      <c r="R893" s="157" t="s">
        <v>1095</v>
      </c>
      <c r="S893" s="150" t="s">
        <v>1078</v>
      </c>
      <c r="T893" s="284"/>
      <c r="U893" s="262"/>
      <c r="V893" s="147" t="s">
        <v>1081</v>
      </c>
      <c r="W893" s="150" t="s">
        <v>1098</v>
      </c>
      <c r="X893" s="262"/>
    </row>
    <row r="894" spans="1:24" s="44" customFormat="1" ht="21.75" x14ac:dyDescent="0.5">
      <c r="A894" s="307"/>
      <c r="B894" s="157"/>
      <c r="C894" s="145" t="s">
        <v>861</v>
      </c>
      <c r="D894" s="278"/>
      <c r="E894" s="290"/>
      <c r="F894" s="154" t="s">
        <v>1077</v>
      </c>
      <c r="G894" s="278"/>
      <c r="H894" s="278"/>
      <c r="I894" s="278"/>
      <c r="J894" s="148" t="s">
        <v>1082</v>
      </c>
      <c r="K894" s="262"/>
      <c r="L894" s="262"/>
      <c r="M894" s="147" t="s">
        <v>1084</v>
      </c>
      <c r="N894" s="150" t="s">
        <v>1087</v>
      </c>
      <c r="O894" s="269"/>
      <c r="P894" s="157"/>
      <c r="Q894" s="157" t="s">
        <v>1092</v>
      </c>
      <c r="R894" s="157" t="s">
        <v>1096</v>
      </c>
      <c r="S894" s="150" t="s">
        <v>1082</v>
      </c>
      <c r="T894" s="284"/>
      <c r="U894" s="262"/>
      <c r="V894" s="147" t="s">
        <v>1084</v>
      </c>
      <c r="W894" s="150" t="s">
        <v>1091</v>
      </c>
      <c r="X894" s="262"/>
    </row>
    <row r="895" spans="1:24" s="44" customFormat="1" ht="21.75" x14ac:dyDescent="0.5">
      <c r="A895" s="28"/>
      <c r="B895" s="158"/>
      <c r="C895" s="22"/>
      <c r="D895" s="153"/>
      <c r="E895" s="22"/>
      <c r="F895" s="155"/>
      <c r="G895" s="295"/>
      <c r="H895" s="295"/>
      <c r="I895" s="295"/>
      <c r="J895" s="152" t="s">
        <v>1083</v>
      </c>
      <c r="K895" s="263"/>
      <c r="L895" s="263"/>
      <c r="M895" s="30" t="s">
        <v>1085</v>
      </c>
      <c r="N895" s="151" t="s">
        <v>1072</v>
      </c>
      <c r="O895" s="270"/>
      <c r="P895" s="158"/>
      <c r="Q895" s="158" t="s">
        <v>1093</v>
      </c>
      <c r="R895" s="158"/>
      <c r="S895" s="151" t="s">
        <v>1083</v>
      </c>
      <c r="T895" s="296"/>
      <c r="U895" s="263"/>
      <c r="V895" s="30" t="s">
        <v>1085</v>
      </c>
      <c r="W895" s="151" t="s">
        <v>1099</v>
      </c>
      <c r="X895" s="263"/>
    </row>
    <row r="896" spans="1:24" s="44" customFormat="1" ht="21.75" x14ac:dyDescent="0.5">
      <c r="A896" s="28" t="s">
        <v>2233</v>
      </c>
      <c r="B896" s="33" t="s">
        <v>13</v>
      </c>
      <c r="C896" s="46">
        <v>42113</v>
      </c>
      <c r="D896" s="46">
        <v>530</v>
      </c>
      <c r="E896" s="46">
        <v>497</v>
      </c>
      <c r="F896" s="34">
        <v>15</v>
      </c>
      <c r="G896" s="32" t="s">
        <v>25</v>
      </c>
      <c r="H896" s="32">
        <v>1</v>
      </c>
      <c r="I896" s="32">
        <v>20</v>
      </c>
      <c r="J896" s="32"/>
      <c r="K896" s="32"/>
      <c r="L896" s="32"/>
      <c r="M896" s="32"/>
      <c r="N896" s="32">
        <f>SUM(H896*100+I896)</f>
        <v>120</v>
      </c>
      <c r="O896" s="32"/>
      <c r="P896" s="32"/>
      <c r="Q896" s="32"/>
      <c r="R896" s="32"/>
      <c r="S896" s="32"/>
      <c r="T896" s="32"/>
      <c r="U896" s="32"/>
      <c r="V896" s="32"/>
      <c r="W896" s="32"/>
      <c r="X896" s="228" t="s">
        <v>103</v>
      </c>
    </row>
    <row r="897" spans="1:24" s="44" customFormat="1" ht="21.75" x14ac:dyDescent="0.5">
      <c r="A897" s="28" t="s">
        <v>2234</v>
      </c>
      <c r="B897" s="33" t="s">
        <v>13</v>
      </c>
      <c r="C897" s="46">
        <v>42114</v>
      </c>
      <c r="D897" s="46">
        <v>531</v>
      </c>
      <c r="E897" s="46">
        <v>498</v>
      </c>
      <c r="F897" s="34">
        <v>15</v>
      </c>
      <c r="G897" s="32" t="s">
        <v>25</v>
      </c>
      <c r="H897" s="32" t="s">
        <v>25</v>
      </c>
      <c r="I897" s="32">
        <v>40</v>
      </c>
      <c r="J897" s="32"/>
      <c r="K897" s="32">
        <f>SUM(I897)</f>
        <v>40</v>
      </c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228" t="s">
        <v>800</v>
      </c>
    </row>
    <row r="898" spans="1:24" s="44" customFormat="1" ht="21.75" x14ac:dyDescent="0.5">
      <c r="A898" s="28" t="s">
        <v>2235</v>
      </c>
      <c r="B898" s="33" t="s">
        <v>13</v>
      </c>
      <c r="C898" s="46">
        <v>42338</v>
      </c>
      <c r="D898" s="46">
        <v>532</v>
      </c>
      <c r="E898" s="46">
        <v>499</v>
      </c>
      <c r="F898" s="34">
        <v>15</v>
      </c>
      <c r="G898" s="32" t="s">
        <v>25</v>
      </c>
      <c r="H898" s="32" t="s">
        <v>25</v>
      </c>
      <c r="I898" s="32">
        <v>78</v>
      </c>
      <c r="J898" s="32"/>
      <c r="K898" s="32">
        <f>SUM(I898)</f>
        <v>78</v>
      </c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228" t="s">
        <v>801</v>
      </c>
    </row>
    <row r="899" spans="1:24" s="44" customFormat="1" ht="21.75" x14ac:dyDescent="0.5">
      <c r="A899" s="28" t="s">
        <v>2236</v>
      </c>
      <c r="B899" s="33" t="s">
        <v>13</v>
      </c>
      <c r="C899" s="46">
        <v>42112</v>
      </c>
      <c r="D899" s="46">
        <v>529</v>
      </c>
      <c r="E899" s="46">
        <v>496</v>
      </c>
      <c r="F899" s="34">
        <v>15</v>
      </c>
      <c r="G899" s="32" t="s">
        <v>25</v>
      </c>
      <c r="H899" s="32">
        <v>2</v>
      </c>
      <c r="I899" s="32">
        <v>22</v>
      </c>
      <c r="J899" s="32"/>
      <c r="K899" s="32"/>
      <c r="L899" s="32"/>
      <c r="M899" s="32"/>
      <c r="N899" s="32">
        <f>SUM(H899*100+I899)</f>
        <v>222</v>
      </c>
      <c r="O899" s="32"/>
      <c r="P899" s="32"/>
      <c r="Q899" s="32"/>
      <c r="R899" s="32"/>
      <c r="S899" s="32"/>
      <c r="T899" s="32"/>
      <c r="U899" s="32"/>
      <c r="V899" s="32"/>
      <c r="W899" s="32"/>
      <c r="X899" s="228" t="s">
        <v>236</v>
      </c>
    </row>
    <row r="900" spans="1:24" s="44" customFormat="1" ht="21.75" x14ac:dyDescent="0.5">
      <c r="A900" s="28" t="s">
        <v>2237</v>
      </c>
      <c r="B900" s="33" t="s">
        <v>13</v>
      </c>
      <c r="C900" s="46">
        <v>42413</v>
      </c>
      <c r="D900" s="46">
        <v>527</v>
      </c>
      <c r="E900" s="46">
        <v>494</v>
      </c>
      <c r="F900" s="34">
        <v>15</v>
      </c>
      <c r="G900" s="32" t="s">
        <v>25</v>
      </c>
      <c r="H900" s="32">
        <v>2</v>
      </c>
      <c r="I900" s="32">
        <v>41</v>
      </c>
      <c r="J900" s="32"/>
      <c r="K900" s="32"/>
      <c r="L900" s="32"/>
      <c r="M900" s="32"/>
      <c r="N900" s="32">
        <f>SUM(H900*100+I900)</f>
        <v>241</v>
      </c>
      <c r="O900" s="32"/>
      <c r="P900" s="32"/>
      <c r="Q900" s="32"/>
      <c r="R900" s="32"/>
      <c r="S900" s="32"/>
      <c r="T900" s="32"/>
      <c r="U900" s="32"/>
      <c r="V900" s="32"/>
      <c r="W900" s="32"/>
      <c r="X900" s="228" t="s">
        <v>711</v>
      </c>
    </row>
    <row r="901" spans="1:24" s="44" customFormat="1" ht="21.75" x14ac:dyDescent="0.5">
      <c r="A901" s="28" t="s">
        <v>2238</v>
      </c>
      <c r="B901" s="33" t="s">
        <v>13</v>
      </c>
      <c r="C901" s="46">
        <v>42412</v>
      </c>
      <c r="D901" s="46">
        <v>528</v>
      </c>
      <c r="E901" s="46">
        <v>495</v>
      </c>
      <c r="F901" s="34">
        <v>9</v>
      </c>
      <c r="G901" s="32" t="s">
        <v>25</v>
      </c>
      <c r="H901" s="32" t="s">
        <v>25</v>
      </c>
      <c r="I901" s="32">
        <v>80</v>
      </c>
      <c r="J901" s="32"/>
      <c r="K901" s="32"/>
      <c r="L901" s="32">
        <f>SUM(I901)</f>
        <v>80</v>
      </c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228" t="s">
        <v>802</v>
      </c>
    </row>
    <row r="902" spans="1:24" s="44" customFormat="1" ht="21.75" x14ac:dyDescent="0.5">
      <c r="A902" s="28" t="s">
        <v>2239</v>
      </c>
      <c r="B902" s="33" t="s">
        <v>13</v>
      </c>
      <c r="C902" s="57">
        <v>51219</v>
      </c>
      <c r="D902" s="57">
        <v>1031</v>
      </c>
      <c r="E902" s="57">
        <v>1067</v>
      </c>
      <c r="F902" s="58">
        <v>9</v>
      </c>
      <c r="G902" s="59">
        <v>2</v>
      </c>
      <c r="H902" s="59">
        <v>1</v>
      </c>
      <c r="I902" s="59">
        <v>60.7</v>
      </c>
      <c r="J902" s="59"/>
      <c r="K902" s="59"/>
      <c r="L902" s="59"/>
      <c r="M902" s="59"/>
      <c r="N902" s="59">
        <f>SUM(G902*400+H902*100+I902)</f>
        <v>960.7</v>
      </c>
      <c r="O902" s="59"/>
      <c r="P902" s="59"/>
      <c r="Q902" s="59"/>
      <c r="R902" s="59"/>
      <c r="S902" s="59"/>
      <c r="T902" s="59"/>
      <c r="U902" s="59"/>
      <c r="V902" s="59"/>
      <c r="W902" s="59"/>
      <c r="X902" s="40" t="s">
        <v>193</v>
      </c>
    </row>
    <row r="903" spans="1:24" s="44" customFormat="1" ht="21.75" x14ac:dyDescent="0.5">
      <c r="A903" s="28" t="s">
        <v>2240</v>
      </c>
      <c r="B903" s="33" t="s">
        <v>13</v>
      </c>
      <c r="C903" s="46">
        <v>12101</v>
      </c>
      <c r="D903" s="46">
        <v>124</v>
      </c>
      <c r="E903" s="46">
        <v>9202</v>
      </c>
      <c r="F903" s="34">
        <v>9</v>
      </c>
      <c r="G903" s="32">
        <v>3</v>
      </c>
      <c r="H903" s="32" t="s">
        <v>25</v>
      </c>
      <c r="I903" s="32">
        <v>72.900000000000006</v>
      </c>
      <c r="J903" s="32"/>
      <c r="K903" s="32"/>
      <c r="L903" s="32"/>
      <c r="M903" s="32"/>
      <c r="N903" s="32">
        <f>SUM(G903*400+I903)</f>
        <v>1272.9000000000001</v>
      </c>
      <c r="O903" s="32"/>
      <c r="P903" s="32"/>
      <c r="Q903" s="32"/>
      <c r="R903" s="32"/>
      <c r="S903" s="32"/>
      <c r="T903" s="32"/>
      <c r="U903" s="32"/>
      <c r="V903" s="32"/>
      <c r="W903" s="32"/>
      <c r="X903" s="228" t="s">
        <v>642</v>
      </c>
    </row>
    <row r="904" spans="1:24" s="44" customFormat="1" ht="21.75" x14ac:dyDescent="0.5">
      <c r="A904" s="28" t="s">
        <v>2241</v>
      </c>
      <c r="B904" s="33" t="s">
        <v>13</v>
      </c>
      <c r="C904" s="46">
        <v>41992</v>
      </c>
      <c r="D904" s="46">
        <v>549</v>
      </c>
      <c r="E904" s="46">
        <v>516</v>
      </c>
      <c r="F904" s="34">
        <v>15</v>
      </c>
      <c r="G904" s="32" t="s">
        <v>25</v>
      </c>
      <c r="H904" s="32">
        <v>1</v>
      </c>
      <c r="I904" s="32">
        <v>29.8</v>
      </c>
      <c r="J904" s="32"/>
      <c r="K904" s="32">
        <f>SUM(H904*100+I904)</f>
        <v>129.80000000000001</v>
      </c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228" t="s">
        <v>32</v>
      </c>
    </row>
    <row r="905" spans="1:24" s="44" customFormat="1" ht="21.75" x14ac:dyDescent="0.5">
      <c r="A905" s="28" t="s">
        <v>2242</v>
      </c>
      <c r="B905" s="33" t="s">
        <v>13</v>
      </c>
      <c r="C905" s="46">
        <v>50746</v>
      </c>
      <c r="D905" s="46">
        <v>786</v>
      </c>
      <c r="E905" s="46">
        <v>834</v>
      </c>
      <c r="F905" s="34">
        <v>15</v>
      </c>
      <c r="G905" s="32" t="s">
        <v>25</v>
      </c>
      <c r="H905" s="32">
        <v>1</v>
      </c>
      <c r="I905" s="32">
        <v>14.7</v>
      </c>
      <c r="J905" s="32"/>
      <c r="K905" s="32"/>
      <c r="L905" s="32"/>
      <c r="M905" s="32"/>
      <c r="N905" s="32">
        <f>SUM(H905*100+I905)</f>
        <v>114.7</v>
      </c>
      <c r="O905" s="32"/>
      <c r="P905" s="32"/>
      <c r="Q905" s="32"/>
      <c r="R905" s="32"/>
      <c r="S905" s="32"/>
      <c r="T905" s="32"/>
      <c r="U905" s="32"/>
      <c r="V905" s="32"/>
      <c r="W905" s="32"/>
      <c r="X905" s="42" t="s">
        <v>103</v>
      </c>
    </row>
    <row r="906" spans="1:24" s="44" customFormat="1" ht="21.75" x14ac:dyDescent="0.5">
      <c r="A906" s="28" t="s">
        <v>2243</v>
      </c>
      <c r="B906" s="33" t="s">
        <v>13</v>
      </c>
      <c r="C906" s="46">
        <v>42124</v>
      </c>
      <c r="D906" s="46">
        <v>550</v>
      </c>
      <c r="E906" s="46">
        <v>517</v>
      </c>
      <c r="F906" s="34">
        <v>15</v>
      </c>
      <c r="G906" s="32" t="s">
        <v>25</v>
      </c>
      <c r="H906" s="32">
        <v>2</v>
      </c>
      <c r="I906" s="32">
        <v>20</v>
      </c>
      <c r="J906" s="32"/>
      <c r="K906" s="32"/>
      <c r="L906" s="32"/>
      <c r="M906" s="32"/>
      <c r="N906" s="32">
        <f>SUM(H906*100+I906)</f>
        <v>220</v>
      </c>
      <c r="O906" s="32"/>
      <c r="P906" s="32"/>
      <c r="Q906" s="32"/>
      <c r="R906" s="32"/>
      <c r="S906" s="32"/>
      <c r="T906" s="32"/>
      <c r="U906" s="32"/>
      <c r="V906" s="32"/>
      <c r="W906" s="32"/>
      <c r="X906" s="42" t="s">
        <v>713</v>
      </c>
    </row>
    <row r="907" spans="1:24" s="44" customFormat="1" ht="21.75" x14ac:dyDescent="0.5">
      <c r="A907" s="28" t="s">
        <v>2244</v>
      </c>
      <c r="B907" s="33" t="s">
        <v>13</v>
      </c>
      <c r="C907" s="46">
        <v>41991</v>
      </c>
      <c r="D907" s="46">
        <v>566</v>
      </c>
      <c r="E907" s="46">
        <v>733</v>
      </c>
      <c r="F907" s="34">
        <v>15</v>
      </c>
      <c r="G907" s="32" t="s">
        <v>25</v>
      </c>
      <c r="H907" s="32">
        <v>2</v>
      </c>
      <c r="I907" s="32">
        <v>99</v>
      </c>
      <c r="J907" s="32"/>
      <c r="K907" s="32"/>
      <c r="L907" s="32"/>
      <c r="M907" s="32"/>
      <c r="N907" s="32">
        <f>SUM(H907*100+I907)</f>
        <v>299</v>
      </c>
      <c r="O907" s="32"/>
      <c r="P907" s="32"/>
      <c r="Q907" s="32"/>
      <c r="R907" s="32"/>
      <c r="S907" s="32"/>
      <c r="T907" s="32"/>
      <c r="U907" s="32"/>
      <c r="V907" s="32"/>
      <c r="W907" s="32"/>
      <c r="X907" s="42" t="s">
        <v>193</v>
      </c>
    </row>
    <row r="908" spans="1:24" s="44" customFormat="1" ht="21.75" x14ac:dyDescent="0.5">
      <c r="A908" s="28" t="s">
        <v>2245</v>
      </c>
      <c r="B908" s="33" t="s">
        <v>13</v>
      </c>
      <c r="C908" s="46">
        <v>42337</v>
      </c>
      <c r="D908" s="46">
        <v>551</v>
      </c>
      <c r="E908" s="46">
        <v>518</v>
      </c>
      <c r="F908" s="34">
        <v>15</v>
      </c>
      <c r="G908" s="32" t="s">
        <v>25</v>
      </c>
      <c r="H908" s="32">
        <v>3</v>
      </c>
      <c r="I908" s="32">
        <v>56</v>
      </c>
      <c r="J908" s="32"/>
      <c r="K908" s="32"/>
      <c r="L908" s="32"/>
      <c r="M908" s="32"/>
      <c r="N908" s="32">
        <f>SUM(H908*100+I908)</f>
        <v>356</v>
      </c>
      <c r="O908" s="32"/>
      <c r="P908" s="32"/>
      <c r="Q908" s="32"/>
      <c r="R908" s="32"/>
      <c r="S908" s="32"/>
      <c r="T908" s="32"/>
      <c r="U908" s="32"/>
      <c r="V908" s="32"/>
      <c r="W908" s="32"/>
      <c r="X908" s="42" t="s">
        <v>96</v>
      </c>
    </row>
    <row r="909" spans="1:24" s="44" customFormat="1" ht="21.75" x14ac:dyDescent="0.5">
      <c r="A909" s="28" t="s">
        <v>2246</v>
      </c>
      <c r="B909" s="33" t="s">
        <v>13</v>
      </c>
      <c r="C909" s="46">
        <v>42125</v>
      </c>
      <c r="D909" s="46">
        <v>552</v>
      </c>
      <c r="E909" s="46">
        <v>519</v>
      </c>
      <c r="F909" s="34"/>
      <c r="G909" s="32" t="s">
        <v>25</v>
      </c>
      <c r="H909" s="32" t="s">
        <v>25</v>
      </c>
      <c r="I909" s="32">
        <v>38</v>
      </c>
      <c r="J909" s="32"/>
      <c r="K909" s="32"/>
      <c r="L909" s="32">
        <f>SUM(I909)</f>
        <v>38</v>
      </c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42" t="s">
        <v>803</v>
      </c>
    </row>
    <row r="910" spans="1:24" s="44" customFormat="1" ht="21.75" x14ac:dyDescent="0.5">
      <c r="A910" s="28" t="s">
        <v>2247</v>
      </c>
      <c r="B910" s="33" t="s">
        <v>13</v>
      </c>
      <c r="C910" s="46">
        <v>10756</v>
      </c>
      <c r="D910" s="46">
        <v>65</v>
      </c>
      <c r="E910" s="46">
        <v>8690</v>
      </c>
      <c r="F910" s="34">
        <v>15</v>
      </c>
      <c r="G910" s="32" t="s">
        <v>25</v>
      </c>
      <c r="H910" s="32" t="s">
        <v>25</v>
      </c>
      <c r="I910" s="32">
        <v>85</v>
      </c>
      <c r="J910" s="32"/>
      <c r="K910" s="32">
        <f>SUM(I910)</f>
        <v>85</v>
      </c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42" t="s">
        <v>32</v>
      </c>
    </row>
    <row r="911" spans="1:24" s="44" customFormat="1" ht="21.75" x14ac:dyDescent="0.5">
      <c r="A911" s="28" t="s">
        <v>2248</v>
      </c>
      <c r="B911" s="33" t="s">
        <v>13</v>
      </c>
      <c r="C911" s="46">
        <v>42115</v>
      </c>
      <c r="D911" s="46">
        <v>553</v>
      </c>
      <c r="E911" s="46">
        <v>520</v>
      </c>
      <c r="F911" s="34">
        <v>15</v>
      </c>
      <c r="G911" s="32" t="s">
        <v>25</v>
      </c>
      <c r="H911" s="32">
        <v>1</v>
      </c>
      <c r="I911" s="32">
        <v>77</v>
      </c>
      <c r="J911" s="32"/>
      <c r="K911" s="32">
        <f>SUM(H911*100+I911)</f>
        <v>177</v>
      </c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42" t="s">
        <v>122</v>
      </c>
    </row>
    <row r="912" spans="1:24" s="44" customFormat="1" ht="21.75" x14ac:dyDescent="0.5">
      <c r="A912" s="28" t="s">
        <v>2249</v>
      </c>
      <c r="B912" s="33" t="s">
        <v>13</v>
      </c>
      <c r="C912" s="46">
        <v>42101</v>
      </c>
      <c r="D912" s="46">
        <v>554</v>
      </c>
      <c r="E912" s="46">
        <v>521</v>
      </c>
      <c r="F912" s="34">
        <v>15</v>
      </c>
      <c r="G912" s="32" t="s">
        <v>25</v>
      </c>
      <c r="H912" s="32">
        <v>2</v>
      </c>
      <c r="I912" s="32">
        <v>62</v>
      </c>
      <c r="J912" s="32"/>
      <c r="K912" s="32">
        <f>SUM(H912*100+I912)</f>
        <v>262</v>
      </c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42" t="s">
        <v>235</v>
      </c>
    </row>
    <row r="913" spans="1:24" s="44" customFormat="1" ht="21.75" x14ac:dyDescent="0.5">
      <c r="A913" s="28" t="s">
        <v>2250</v>
      </c>
      <c r="B913" s="33" t="s">
        <v>13</v>
      </c>
      <c r="C913" s="46">
        <v>42102</v>
      </c>
      <c r="D913" s="46">
        <v>555</v>
      </c>
      <c r="E913" s="46">
        <v>522</v>
      </c>
      <c r="F913" s="34"/>
      <c r="G913" s="32" t="s">
        <v>25</v>
      </c>
      <c r="H913" s="32">
        <v>1</v>
      </c>
      <c r="I913" s="32">
        <v>94</v>
      </c>
      <c r="J913" s="32"/>
      <c r="K913" s="32"/>
      <c r="L913" s="32"/>
      <c r="M913" s="32"/>
      <c r="N913" s="32">
        <f>SUM(H913*100+I913)</f>
        <v>194</v>
      </c>
      <c r="O913" s="32"/>
      <c r="P913" s="32"/>
      <c r="Q913" s="32"/>
      <c r="R913" s="32"/>
      <c r="S913" s="32"/>
      <c r="T913" s="32"/>
      <c r="U913" s="32"/>
      <c r="V913" s="32"/>
      <c r="W913" s="32"/>
      <c r="X913" s="42" t="s">
        <v>103</v>
      </c>
    </row>
    <row r="914" spans="1:24" s="44" customFormat="1" ht="21.75" x14ac:dyDescent="0.5">
      <c r="A914" s="28" t="s">
        <v>2251</v>
      </c>
      <c r="B914" s="33" t="s">
        <v>13</v>
      </c>
      <c r="C914" s="46">
        <v>42336</v>
      </c>
      <c r="D914" s="46">
        <v>556</v>
      </c>
      <c r="E914" s="46">
        <v>523</v>
      </c>
      <c r="F914" s="34"/>
      <c r="G914" s="32" t="s">
        <v>25</v>
      </c>
      <c r="H914" s="32">
        <v>2</v>
      </c>
      <c r="I914" s="32" t="s">
        <v>25</v>
      </c>
      <c r="J914" s="32"/>
      <c r="K914" s="32">
        <f>SUM(H914*100)</f>
        <v>200</v>
      </c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42" t="s">
        <v>32</v>
      </c>
    </row>
    <row r="915" spans="1:24" s="44" customFormat="1" ht="21.75" x14ac:dyDescent="0.5">
      <c r="A915" s="28" t="s">
        <v>2252</v>
      </c>
      <c r="B915" s="33" t="s">
        <v>13</v>
      </c>
      <c r="C915" s="46">
        <v>9057</v>
      </c>
      <c r="D915" s="46">
        <v>50</v>
      </c>
      <c r="E915" s="46">
        <v>7685</v>
      </c>
      <c r="F915" s="34">
        <v>15</v>
      </c>
      <c r="G915" s="32" t="s">
        <v>25</v>
      </c>
      <c r="H915" s="32" t="s">
        <v>25</v>
      </c>
      <c r="I915" s="32">
        <v>99</v>
      </c>
      <c r="J915" s="32"/>
      <c r="K915" s="32">
        <f>SUM(I915)</f>
        <v>99</v>
      </c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42" t="s">
        <v>32</v>
      </c>
    </row>
    <row r="916" spans="1:24" s="44" customFormat="1" ht="21.75" x14ac:dyDescent="0.5">
      <c r="A916" s="28" t="s">
        <v>2253</v>
      </c>
      <c r="B916" s="33" t="s">
        <v>13</v>
      </c>
      <c r="C916" s="46">
        <v>9058</v>
      </c>
      <c r="D916" s="46">
        <v>51</v>
      </c>
      <c r="E916" s="46">
        <v>7686</v>
      </c>
      <c r="F916" s="34">
        <v>15</v>
      </c>
      <c r="G916" s="32" t="s">
        <v>25</v>
      </c>
      <c r="H916" s="32" t="s">
        <v>25</v>
      </c>
      <c r="I916" s="32">
        <v>91</v>
      </c>
      <c r="J916" s="32"/>
      <c r="K916" s="32"/>
      <c r="L916" s="32">
        <f>SUM(I916)</f>
        <v>91</v>
      </c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42" t="s">
        <v>150</v>
      </c>
    </row>
    <row r="917" spans="1:24" s="44" customFormat="1" ht="21.75" x14ac:dyDescent="0.5">
      <c r="A917" s="28" t="s">
        <v>2254</v>
      </c>
      <c r="B917" s="33" t="s">
        <v>13</v>
      </c>
      <c r="C917" s="46">
        <v>9059</v>
      </c>
      <c r="D917" s="46">
        <v>52</v>
      </c>
      <c r="E917" s="46">
        <v>7687</v>
      </c>
      <c r="F917" s="34">
        <v>13</v>
      </c>
      <c r="G917" s="32" t="s">
        <v>25</v>
      </c>
      <c r="H917" s="32" t="s">
        <v>25</v>
      </c>
      <c r="I917" s="32">
        <v>86</v>
      </c>
      <c r="J917" s="32"/>
      <c r="K917" s="32"/>
      <c r="L917" s="32"/>
      <c r="M917" s="32">
        <f>SUM(I917)</f>
        <v>86</v>
      </c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42" t="s">
        <v>538</v>
      </c>
    </row>
    <row r="918" spans="1:24" s="44" customFormat="1" ht="21.75" x14ac:dyDescent="0.5">
      <c r="A918" s="28" t="s">
        <v>2255</v>
      </c>
      <c r="B918" s="33" t="s">
        <v>13</v>
      </c>
      <c r="C918" s="46">
        <v>7341</v>
      </c>
      <c r="D918" s="46">
        <v>37</v>
      </c>
      <c r="E918" s="46">
        <v>6468</v>
      </c>
      <c r="F918" s="34"/>
      <c r="G918" s="32" t="s">
        <v>25</v>
      </c>
      <c r="H918" s="32" t="s">
        <v>25</v>
      </c>
      <c r="I918" s="32">
        <v>56</v>
      </c>
      <c r="J918" s="32"/>
      <c r="K918" s="32"/>
      <c r="L918" s="32"/>
      <c r="M918" s="32">
        <f>SUM(I918)</f>
        <v>56</v>
      </c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42" t="s">
        <v>538</v>
      </c>
    </row>
    <row r="919" spans="1:24" s="44" customFormat="1" ht="21.75" x14ac:dyDescent="0.5">
      <c r="A919" s="28" t="s">
        <v>2256</v>
      </c>
      <c r="B919" s="33" t="s">
        <v>13</v>
      </c>
      <c r="C919" s="46">
        <v>11875</v>
      </c>
      <c r="D919" s="46">
        <v>581</v>
      </c>
      <c r="E919" s="46">
        <v>9102</v>
      </c>
      <c r="F919" s="34">
        <v>15</v>
      </c>
      <c r="G919" s="32" t="s">
        <v>25</v>
      </c>
      <c r="H919" s="32" t="s">
        <v>25</v>
      </c>
      <c r="I919" s="32">
        <v>88.3</v>
      </c>
      <c r="J919" s="32"/>
      <c r="K919" s="32">
        <f>SUM(I919)</f>
        <v>88.3</v>
      </c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42" t="s">
        <v>805</v>
      </c>
    </row>
    <row r="920" spans="1:24" s="44" customFormat="1" ht="21.75" x14ac:dyDescent="0.5">
      <c r="A920" s="28" t="s">
        <v>2257</v>
      </c>
      <c r="B920" s="33" t="s">
        <v>13</v>
      </c>
      <c r="C920" s="46">
        <v>42335</v>
      </c>
      <c r="D920" s="46">
        <v>557</v>
      </c>
      <c r="E920" s="46">
        <v>524</v>
      </c>
      <c r="F920" s="34">
        <v>15</v>
      </c>
      <c r="G920" s="32" t="s">
        <v>25</v>
      </c>
      <c r="H920" s="32" t="s">
        <v>25</v>
      </c>
      <c r="I920" s="32">
        <v>88.3</v>
      </c>
      <c r="J920" s="32"/>
      <c r="K920" s="32">
        <f>SUM(I920)</f>
        <v>88.3</v>
      </c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42" t="s">
        <v>804</v>
      </c>
    </row>
    <row r="921" spans="1:24" s="44" customFormat="1" ht="21.75" x14ac:dyDescent="0.5">
      <c r="A921" s="28" t="s">
        <v>2258</v>
      </c>
      <c r="B921" s="33" t="s">
        <v>13</v>
      </c>
      <c r="C921" s="46">
        <v>41990</v>
      </c>
      <c r="D921" s="46">
        <v>567</v>
      </c>
      <c r="E921" s="46">
        <v>734</v>
      </c>
      <c r="F921" s="34">
        <v>15</v>
      </c>
      <c r="G921" s="32" t="s">
        <v>25</v>
      </c>
      <c r="H921" s="32">
        <v>2</v>
      </c>
      <c r="I921" s="32">
        <v>42</v>
      </c>
      <c r="J921" s="32"/>
      <c r="K921" s="32">
        <f>SUM(H921*100+I921)</f>
        <v>242</v>
      </c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42" t="s">
        <v>32</v>
      </c>
    </row>
    <row r="922" spans="1:24" s="44" customFormat="1" x14ac:dyDescent="0.65">
      <c r="A922" s="315" t="s">
        <v>1997</v>
      </c>
      <c r="B922" s="315"/>
      <c r="C922" s="315"/>
      <c r="D922" s="315"/>
      <c r="E922" s="315"/>
      <c r="F922" s="315"/>
      <c r="G922" s="315"/>
      <c r="H922" s="315"/>
      <c r="I922" s="315"/>
      <c r="J922" s="315"/>
      <c r="K922" s="315"/>
      <c r="L922" s="315"/>
      <c r="M922" s="315"/>
      <c r="N922" s="315"/>
      <c r="O922" s="315"/>
      <c r="P922" s="315"/>
      <c r="Q922" s="315"/>
      <c r="R922" s="315"/>
      <c r="S922" s="315"/>
      <c r="T922" s="315"/>
      <c r="U922" s="315"/>
      <c r="V922" s="315"/>
      <c r="W922" s="315"/>
      <c r="X922" s="315"/>
    </row>
    <row r="923" spans="1:24" s="63" customFormat="1" x14ac:dyDescent="0.5">
      <c r="A923" s="313" t="s">
        <v>1102</v>
      </c>
      <c r="B923" s="313"/>
      <c r="C923" s="313"/>
      <c r="D923" s="313"/>
      <c r="E923" s="313"/>
      <c r="F923" s="313"/>
      <c r="G923" s="313"/>
      <c r="H923" s="313"/>
      <c r="I923" s="313"/>
      <c r="J923" s="313"/>
      <c r="K923" s="313"/>
      <c r="L923" s="313"/>
      <c r="M923" s="313"/>
      <c r="N923" s="313"/>
      <c r="O923" s="313"/>
      <c r="P923" s="313"/>
      <c r="Q923" s="313"/>
      <c r="R923" s="313"/>
      <c r="S923" s="313"/>
      <c r="T923" s="313"/>
      <c r="U923" s="313"/>
      <c r="V923" s="313"/>
      <c r="W923" s="313"/>
      <c r="X923" s="313"/>
    </row>
    <row r="924" spans="1:24" s="44" customFormat="1" x14ac:dyDescent="0.5">
      <c r="A924" s="276" t="s">
        <v>1069</v>
      </c>
      <c r="B924" s="276"/>
      <c r="C924" s="276"/>
      <c r="D924" s="276"/>
      <c r="E924" s="276"/>
      <c r="F924" s="276"/>
      <c r="G924" s="276"/>
      <c r="H924" s="276"/>
      <c r="I924" s="276"/>
      <c r="J924" s="276"/>
      <c r="K924" s="276"/>
      <c r="L924" s="276"/>
      <c r="M924" s="276"/>
      <c r="N924" s="276"/>
      <c r="O924" s="276"/>
      <c r="P924" s="276"/>
      <c r="Q924" s="276"/>
      <c r="R924" s="276"/>
      <c r="S924" s="276"/>
      <c r="T924" s="276"/>
      <c r="U924" s="276"/>
      <c r="V924" s="276"/>
      <c r="W924" s="276"/>
      <c r="X924" s="276"/>
    </row>
    <row r="925" spans="1:24" s="44" customFormat="1" x14ac:dyDescent="0.65">
      <c r="A925" s="314" t="s">
        <v>1070</v>
      </c>
      <c r="B925" s="314"/>
      <c r="C925" s="314"/>
      <c r="D925" s="314"/>
      <c r="E925" s="314"/>
      <c r="F925" s="314"/>
      <c r="G925" s="314"/>
      <c r="H925" s="314"/>
      <c r="I925" s="314"/>
      <c r="J925" s="314"/>
      <c r="K925" s="314"/>
      <c r="L925" s="314"/>
      <c r="M925" s="314"/>
      <c r="N925" s="314"/>
      <c r="O925" s="314"/>
      <c r="P925" s="314"/>
      <c r="Q925" s="314"/>
      <c r="R925" s="314"/>
      <c r="S925" s="314"/>
      <c r="T925" s="314"/>
      <c r="U925" s="314"/>
      <c r="V925" s="314"/>
      <c r="W925" s="314"/>
      <c r="X925" s="314"/>
    </row>
    <row r="926" spans="1:24" s="44" customFormat="1" ht="21.75" x14ac:dyDescent="0.5">
      <c r="A926" s="271" t="s">
        <v>1089</v>
      </c>
      <c r="B926" s="272"/>
      <c r="C926" s="272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3"/>
      <c r="O926" s="271" t="s">
        <v>1101</v>
      </c>
      <c r="P926" s="272"/>
      <c r="Q926" s="272"/>
      <c r="R926" s="272"/>
      <c r="S926" s="272"/>
      <c r="T926" s="272"/>
      <c r="U926" s="272"/>
      <c r="V926" s="272"/>
      <c r="W926" s="272"/>
      <c r="X926" s="273"/>
    </row>
    <row r="927" spans="1:24" s="44" customFormat="1" ht="21.75" x14ac:dyDescent="0.5">
      <c r="A927" s="306" t="s">
        <v>1071</v>
      </c>
      <c r="B927" s="156"/>
      <c r="C927" s="144"/>
      <c r="D927" s="277" t="s">
        <v>0</v>
      </c>
      <c r="E927" s="289" t="s">
        <v>1</v>
      </c>
      <c r="F927" s="143"/>
      <c r="G927" s="291" t="s">
        <v>18</v>
      </c>
      <c r="H927" s="292"/>
      <c r="I927" s="293"/>
      <c r="J927" s="265" t="s">
        <v>1088</v>
      </c>
      <c r="K927" s="266"/>
      <c r="L927" s="266"/>
      <c r="M927" s="266"/>
      <c r="N927" s="267"/>
      <c r="O927" s="268" t="s">
        <v>1071</v>
      </c>
      <c r="P927" s="156"/>
      <c r="Q927" s="156"/>
      <c r="R927" s="156"/>
      <c r="S927" s="308" t="s">
        <v>1088</v>
      </c>
      <c r="T927" s="309"/>
      <c r="U927" s="309"/>
      <c r="V927" s="309"/>
      <c r="W927" s="310"/>
      <c r="X927" s="261" t="s">
        <v>1100</v>
      </c>
    </row>
    <row r="928" spans="1:24" s="44" customFormat="1" ht="21.75" x14ac:dyDescent="0.5">
      <c r="A928" s="307"/>
      <c r="B928" s="157" t="s">
        <v>1072</v>
      </c>
      <c r="C928" s="145" t="s">
        <v>1073</v>
      </c>
      <c r="D928" s="278"/>
      <c r="E928" s="290"/>
      <c r="F928" s="154" t="s">
        <v>1075</v>
      </c>
      <c r="G928" s="277" t="s">
        <v>19</v>
      </c>
      <c r="H928" s="277" t="s">
        <v>20</v>
      </c>
      <c r="I928" s="277" t="s">
        <v>21</v>
      </c>
      <c r="J928" s="146"/>
      <c r="K928" s="261" t="s">
        <v>1079</v>
      </c>
      <c r="L928" s="261" t="s">
        <v>1080</v>
      </c>
      <c r="M928" s="147"/>
      <c r="N928" s="149" t="s">
        <v>1086</v>
      </c>
      <c r="O928" s="269"/>
      <c r="P928" s="157"/>
      <c r="Q928" s="157" t="s">
        <v>1072</v>
      </c>
      <c r="R928" s="157" t="s">
        <v>1094</v>
      </c>
      <c r="S928" s="149"/>
      <c r="T928" s="281" t="s">
        <v>1079</v>
      </c>
      <c r="U928" s="261" t="s">
        <v>1080</v>
      </c>
      <c r="V928" s="147"/>
      <c r="W928" s="149" t="s">
        <v>1097</v>
      </c>
      <c r="X928" s="262"/>
    </row>
    <row r="929" spans="1:24" s="44" customFormat="1" ht="21.75" x14ac:dyDescent="0.5">
      <c r="A929" s="307"/>
      <c r="B929" s="157" t="s">
        <v>22</v>
      </c>
      <c r="C929" s="145" t="s">
        <v>1074</v>
      </c>
      <c r="D929" s="278"/>
      <c r="E929" s="290"/>
      <c r="F929" s="106" t="s">
        <v>1076</v>
      </c>
      <c r="G929" s="278"/>
      <c r="H929" s="278"/>
      <c r="I929" s="278"/>
      <c r="J929" s="148" t="s">
        <v>1078</v>
      </c>
      <c r="K929" s="262"/>
      <c r="L929" s="262"/>
      <c r="M929" s="147" t="s">
        <v>1081</v>
      </c>
      <c r="N929" s="150" t="s">
        <v>1085</v>
      </c>
      <c r="O929" s="269"/>
      <c r="P929" s="157" t="s">
        <v>1090</v>
      </c>
      <c r="Q929" s="157" t="s">
        <v>1091</v>
      </c>
      <c r="R929" s="157" t="s">
        <v>1095</v>
      </c>
      <c r="S929" s="150" t="s">
        <v>1078</v>
      </c>
      <c r="T929" s="284"/>
      <c r="U929" s="262"/>
      <c r="V929" s="147" t="s">
        <v>1081</v>
      </c>
      <c r="W929" s="150" t="s">
        <v>1098</v>
      </c>
      <c r="X929" s="262"/>
    </row>
    <row r="930" spans="1:24" s="44" customFormat="1" ht="21.75" x14ac:dyDescent="0.5">
      <c r="A930" s="307"/>
      <c r="B930" s="157"/>
      <c r="C930" s="145" t="s">
        <v>861</v>
      </c>
      <c r="D930" s="278"/>
      <c r="E930" s="290"/>
      <c r="F930" s="154" t="s">
        <v>1077</v>
      </c>
      <c r="G930" s="278"/>
      <c r="H930" s="278"/>
      <c r="I930" s="278"/>
      <c r="J930" s="148" t="s">
        <v>1082</v>
      </c>
      <c r="K930" s="262"/>
      <c r="L930" s="262"/>
      <c r="M930" s="147" t="s">
        <v>1084</v>
      </c>
      <c r="N930" s="150" t="s">
        <v>1087</v>
      </c>
      <c r="O930" s="269"/>
      <c r="P930" s="157"/>
      <c r="Q930" s="157" t="s">
        <v>1092</v>
      </c>
      <c r="R930" s="157" t="s">
        <v>1096</v>
      </c>
      <c r="S930" s="150" t="s">
        <v>1082</v>
      </c>
      <c r="T930" s="284"/>
      <c r="U930" s="262"/>
      <c r="V930" s="147" t="s">
        <v>1084</v>
      </c>
      <c r="W930" s="150" t="s">
        <v>1091</v>
      </c>
      <c r="X930" s="262"/>
    </row>
    <row r="931" spans="1:24" s="44" customFormat="1" ht="21.75" x14ac:dyDescent="0.5">
      <c r="A931" s="28"/>
      <c r="B931" s="158"/>
      <c r="C931" s="22"/>
      <c r="D931" s="153"/>
      <c r="E931" s="22"/>
      <c r="F931" s="155"/>
      <c r="G931" s="295"/>
      <c r="H931" s="295"/>
      <c r="I931" s="295"/>
      <c r="J931" s="152" t="s">
        <v>1083</v>
      </c>
      <c r="K931" s="263"/>
      <c r="L931" s="263"/>
      <c r="M931" s="30" t="s">
        <v>1085</v>
      </c>
      <c r="N931" s="151" t="s">
        <v>1072</v>
      </c>
      <c r="O931" s="270"/>
      <c r="P931" s="158"/>
      <c r="Q931" s="158" t="s">
        <v>1093</v>
      </c>
      <c r="R931" s="158"/>
      <c r="S931" s="151" t="s">
        <v>1083</v>
      </c>
      <c r="T931" s="296"/>
      <c r="U931" s="263"/>
      <c r="V931" s="30" t="s">
        <v>1085</v>
      </c>
      <c r="W931" s="151" t="s">
        <v>1099</v>
      </c>
      <c r="X931" s="263"/>
    </row>
    <row r="932" spans="1:24" s="44" customFormat="1" ht="21.75" x14ac:dyDescent="0.5">
      <c r="A932" s="28" t="s">
        <v>2259</v>
      </c>
      <c r="B932" s="33" t="s">
        <v>13</v>
      </c>
      <c r="C932" s="46">
        <v>42166</v>
      </c>
      <c r="D932" s="46">
        <v>565</v>
      </c>
      <c r="E932" s="46">
        <v>732</v>
      </c>
      <c r="F932" s="34">
        <v>15</v>
      </c>
      <c r="G932" s="32" t="s">
        <v>25</v>
      </c>
      <c r="H932" s="32">
        <v>3</v>
      </c>
      <c r="I932" s="32">
        <v>13</v>
      </c>
      <c r="J932" s="32"/>
      <c r="K932" s="32"/>
      <c r="L932" s="32"/>
      <c r="M932" s="32"/>
      <c r="N932" s="32">
        <f>SUM(H932*100+I932)</f>
        <v>313</v>
      </c>
      <c r="O932" s="32"/>
      <c r="P932" s="32"/>
      <c r="Q932" s="32"/>
      <c r="R932" s="32"/>
      <c r="S932" s="32"/>
      <c r="T932" s="32"/>
      <c r="U932" s="32"/>
      <c r="V932" s="32"/>
      <c r="W932" s="32"/>
      <c r="X932" s="228" t="s">
        <v>193</v>
      </c>
    </row>
    <row r="933" spans="1:24" s="44" customFormat="1" ht="21.75" x14ac:dyDescent="0.5">
      <c r="A933" s="28" t="s">
        <v>2261</v>
      </c>
      <c r="B933" s="33" t="s">
        <v>13</v>
      </c>
      <c r="C933" s="46">
        <v>42345</v>
      </c>
      <c r="D933" s="46">
        <v>564</v>
      </c>
      <c r="E933" s="46">
        <v>731</v>
      </c>
      <c r="F933" s="34">
        <v>15</v>
      </c>
      <c r="G933" s="32" t="s">
        <v>25</v>
      </c>
      <c r="H933" s="32">
        <v>3</v>
      </c>
      <c r="I933" s="32">
        <v>13</v>
      </c>
      <c r="J933" s="32"/>
      <c r="K933" s="32">
        <f>SUM(H933*100+I933)</f>
        <v>313</v>
      </c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228" t="s">
        <v>32</v>
      </c>
    </row>
    <row r="934" spans="1:24" s="44" customFormat="1" ht="21.75" x14ac:dyDescent="0.5">
      <c r="A934" s="28" t="s">
        <v>2262</v>
      </c>
      <c r="B934" s="33" t="s">
        <v>13</v>
      </c>
      <c r="C934" s="46">
        <v>42347</v>
      </c>
      <c r="D934" s="46">
        <v>563</v>
      </c>
      <c r="E934" s="46">
        <v>730</v>
      </c>
      <c r="F934" s="34">
        <v>15</v>
      </c>
      <c r="G934" s="32" t="s">
        <v>25</v>
      </c>
      <c r="H934" s="32">
        <v>1</v>
      </c>
      <c r="I934" s="32">
        <v>8</v>
      </c>
      <c r="J934" s="32"/>
      <c r="K934" s="32"/>
      <c r="L934" s="32"/>
      <c r="M934" s="32"/>
      <c r="N934" s="32">
        <f>SUM(H934*100+I934)</f>
        <v>108</v>
      </c>
      <c r="O934" s="32"/>
      <c r="P934" s="32"/>
      <c r="Q934" s="32"/>
      <c r="R934" s="32"/>
      <c r="S934" s="32"/>
      <c r="T934" s="32"/>
      <c r="U934" s="32"/>
      <c r="V934" s="32"/>
      <c r="W934" s="32"/>
      <c r="X934" s="228" t="s">
        <v>103</v>
      </c>
    </row>
    <row r="935" spans="1:24" s="44" customFormat="1" ht="21.75" x14ac:dyDescent="0.5">
      <c r="A935" s="28" t="s">
        <v>2263</v>
      </c>
      <c r="B935" s="33" t="s">
        <v>13</v>
      </c>
      <c r="C935" s="46">
        <v>42168</v>
      </c>
      <c r="D935" s="46">
        <v>561</v>
      </c>
      <c r="E935" s="46">
        <v>728</v>
      </c>
      <c r="F935" s="34">
        <v>15</v>
      </c>
      <c r="G935" s="32" t="s">
        <v>25</v>
      </c>
      <c r="H935" s="32">
        <v>2</v>
      </c>
      <c r="I935" s="32">
        <v>23</v>
      </c>
      <c r="J935" s="32"/>
      <c r="K935" s="32">
        <f>SUM(H935*100+I935)</f>
        <v>223</v>
      </c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42" t="s">
        <v>235</v>
      </c>
    </row>
    <row r="936" spans="1:24" s="44" customFormat="1" ht="21.75" x14ac:dyDescent="0.5">
      <c r="A936" s="28" t="s">
        <v>2264</v>
      </c>
      <c r="B936" s="33" t="s">
        <v>13</v>
      </c>
      <c r="C936" s="46">
        <v>42348</v>
      </c>
      <c r="D936" s="46">
        <v>558</v>
      </c>
      <c r="E936" s="46">
        <v>525</v>
      </c>
      <c r="F936" s="34">
        <v>15</v>
      </c>
      <c r="G936" s="32" t="s">
        <v>25</v>
      </c>
      <c r="H936" s="32">
        <v>1</v>
      </c>
      <c r="I936" s="32">
        <v>68</v>
      </c>
      <c r="J936" s="32"/>
      <c r="K936" s="32">
        <f>SUM(H936*100+I936)</f>
        <v>168</v>
      </c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42" t="s">
        <v>32</v>
      </c>
    </row>
    <row r="937" spans="1:24" s="44" customFormat="1" ht="21.75" x14ac:dyDescent="0.5">
      <c r="A937" s="28" t="s">
        <v>2265</v>
      </c>
      <c r="B937" s="33" t="s">
        <v>13</v>
      </c>
      <c r="C937" s="46">
        <v>42346</v>
      </c>
      <c r="D937" s="46">
        <v>559</v>
      </c>
      <c r="E937" s="46">
        <v>526</v>
      </c>
      <c r="F937" s="34"/>
      <c r="G937" s="32" t="s">
        <v>25</v>
      </c>
      <c r="H937" s="32" t="s">
        <v>25</v>
      </c>
      <c r="I937" s="32">
        <v>86</v>
      </c>
      <c r="J937" s="32"/>
      <c r="K937" s="32">
        <f>SUM(I937)</f>
        <v>86</v>
      </c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42" t="s">
        <v>32</v>
      </c>
    </row>
    <row r="938" spans="1:24" s="44" customFormat="1" ht="21.75" x14ac:dyDescent="0.5">
      <c r="A938" s="28" t="s">
        <v>2266</v>
      </c>
      <c r="B938" s="33" t="s">
        <v>13</v>
      </c>
      <c r="C938" s="46">
        <v>3603</v>
      </c>
      <c r="D938" s="46">
        <v>17</v>
      </c>
      <c r="E938" s="46">
        <v>4898</v>
      </c>
      <c r="F938" s="34">
        <v>15</v>
      </c>
      <c r="G938" s="32" t="s">
        <v>25</v>
      </c>
      <c r="H938" s="32">
        <v>1</v>
      </c>
      <c r="I938" s="32" t="s">
        <v>25</v>
      </c>
      <c r="J938" s="32"/>
      <c r="K938" s="32"/>
      <c r="L938" s="32"/>
      <c r="M938" s="32"/>
      <c r="N938" s="32">
        <f>SUM(H938*100)</f>
        <v>100</v>
      </c>
      <c r="O938" s="32"/>
      <c r="P938" s="32"/>
      <c r="Q938" s="32"/>
      <c r="R938" s="32"/>
      <c r="S938" s="32"/>
      <c r="T938" s="32"/>
      <c r="U938" s="32"/>
      <c r="V938" s="32"/>
      <c r="W938" s="32"/>
      <c r="X938" s="42" t="s">
        <v>103</v>
      </c>
    </row>
    <row r="939" spans="1:24" s="44" customFormat="1" ht="21.75" x14ac:dyDescent="0.5">
      <c r="A939" s="28" t="s">
        <v>2267</v>
      </c>
      <c r="B939" s="33" t="s">
        <v>13</v>
      </c>
      <c r="C939" s="46">
        <v>6052</v>
      </c>
      <c r="D939" s="46">
        <v>32</v>
      </c>
      <c r="E939" s="46">
        <v>6069</v>
      </c>
      <c r="F939" s="34">
        <v>15</v>
      </c>
      <c r="G939" s="32" t="s">
        <v>25</v>
      </c>
      <c r="H939" s="32" t="s">
        <v>25</v>
      </c>
      <c r="I939" s="32">
        <v>88</v>
      </c>
      <c r="J939" s="32"/>
      <c r="K939" s="32">
        <f>SUM(I939)</f>
        <v>88</v>
      </c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42" t="s">
        <v>235</v>
      </c>
    </row>
    <row r="940" spans="1:24" s="44" customFormat="1" ht="21.75" x14ac:dyDescent="0.5">
      <c r="A940" s="28" t="s">
        <v>2268</v>
      </c>
      <c r="B940" s="33" t="s">
        <v>13</v>
      </c>
      <c r="C940" s="46">
        <v>42144</v>
      </c>
      <c r="D940" s="46">
        <v>562</v>
      </c>
      <c r="E940" s="46">
        <v>729</v>
      </c>
      <c r="F940" s="34"/>
      <c r="G940" s="32" t="s">
        <v>25</v>
      </c>
      <c r="H940" s="32" t="s">
        <v>25</v>
      </c>
      <c r="I940" s="32">
        <v>88</v>
      </c>
      <c r="J940" s="32"/>
      <c r="K940" s="32"/>
      <c r="L940" s="32"/>
      <c r="M940" s="32"/>
      <c r="N940" s="32">
        <f>SUM(I940)</f>
        <v>88</v>
      </c>
      <c r="O940" s="32"/>
      <c r="P940" s="32"/>
      <c r="Q940" s="32"/>
      <c r="R940" s="32"/>
      <c r="S940" s="32"/>
      <c r="T940" s="32"/>
      <c r="U940" s="32"/>
      <c r="V940" s="32"/>
      <c r="W940" s="32"/>
      <c r="X940" s="42" t="s">
        <v>103</v>
      </c>
    </row>
    <row r="941" spans="1:24" s="44" customFormat="1" ht="21.75" x14ac:dyDescent="0.5">
      <c r="A941" s="28" t="s">
        <v>2269</v>
      </c>
      <c r="B941" s="33" t="s">
        <v>13</v>
      </c>
      <c r="C941" s="46">
        <v>42425</v>
      </c>
      <c r="D941" s="46">
        <v>560</v>
      </c>
      <c r="E941" s="46">
        <v>527</v>
      </c>
      <c r="F941" s="34">
        <v>15</v>
      </c>
      <c r="G941" s="32" t="s">
        <v>25</v>
      </c>
      <c r="H941" s="32">
        <v>1</v>
      </c>
      <c r="I941" s="32">
        <v>46</v>
      </c>
      <c r="J941" s="32"/>
      <c r="K941" s="32">
        <f>SUM(H941*100+I941)</f>
        <v>146</v>
      </c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42" t="s">
        <v>32</v>
      </c>
    </row>
    <row r="942" spans="1:24" s="44" customFormat="1" ht="21.75" x14ac:dyDescent="0.5">
      <c r="A942" s="28" t="s">
        <v>2270</v>
      </c>
      <c r="B942" s="33" t="s">
        <v>13</v>
      </c>
      <c r="C942" s="46">
        <v>7340</v>
      </c>
      <c r="D942" s="46">
        <v>11</v>
      </c>
      <c r="E942" s="46">
        <v>6467</v>
      </c>
      <c r="F942" s="34">
        <v>15</v>
      </c>
      <c r="G942" s="32" t="s">
        <v>25</v>
      </c>
      <c r="H942" s="32" t="s">
        <v>25</v>
      </c>
      <c r="I942" s="32">
        <v>78</v>
      </c>
      <c r="J942" s="32"/>
      <c r="K942" s="32">
        <f>SUM(I942)</f>
        <v>78</v>
      </c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42" t="s">
        <v>32</v>
      </c>
    </row>
    <row r="943" spans="1:24" s="44" customFormat="1" ht="21.75" x14ac:dyDescent="0.5">
      <c r="A943" s="28" t="s">
        <v>2271</v>
      </c>
      <c r="B943" s="33" t="s">
        <v>13</v>
      </c>
      <c r="C943" s="46">
        <v>9245</v>
      </c>
      <c r="D943" s="46">
        <v>12</v>
      </c>
      <c r="E943" s="46">
        <v>7850</v>
      </c>
      <c r="F943" s="34"/>
      <c r="G943" s="32" t="s">
        <v>25</v>
      </c>
      <c r="H943" s="32" t="s">
        <v>25</v>
      </c>
      <c r="I943" s="32">
        <v>76</v>
      </c>
      <c r="J943" s="32"/>
      <c r="K943" s="32"/>
      <c r="L943" s="32">
        <f>SUM(I943)</f>
        <v>76</v>
      </c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42" t="s">
        <v>806</v>
      </c>
    </row>
    <row r="944" spans="1:24" s="44" customFormat="1" ht="21.75" x14ac:dyDescent="0.5">
      <c r="A944" s="28" t="s">
        <v>2272</v>
      </c>
      <c r="B944" s="33" t="s">
        <v>13</v>
      </c>
      <c r="C944" s="46">
        <v>51221</v>
      </c>
      <c r="D944" s="46">
        <v>1034</v>
      </c>
      <c r="E944" s="46">
        <v>1070</v>
      </c>
      <c r="F944" s="34">
        <v>15</v>
      </c>
      <c r="G944" s="32">
        <v>2</v>
      </c>
      <c r="H944" s="32">
        <v>3</v>
      </c>
      <c r="I944" s="32">
        <v>36</v>
      </c>
      <c r="J944" s="32">
        <f>SUM(G944*400+H944*100+I944)</f>
        <v>1136</v>
      </c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42" t="s">
        <v>533</v>
      </c>
    </row>
    <row r="945" spans="1:24" s="44" customFormat="1" ht="21.75" x14ac:dyDescent="0.5">
      <c r="A945" s="28" t="s">
        <v>2273</v>
      </c>
      <c r="B945" s="33" t="s">
        <v>13</v>
      </c>
      <c r="C945" s="46">
        <v>42132</v>
      </c>
      <c r="D945" s="46">
        <v>754</v>
      </c>
      <c r="E945" s="46">
        <v>721</v>
      </c>
      <c r="F945" s="34">
        <v>15</v>
      </c>
      <c r="G945" s="32">
        <v>2</v>
      </c>
      <c r="H945" s="32">
        <v>2</v>
      </c>
      <c r="I945" s="32">
        <v>20</v>
      </c>
      <c r="J945" s="32">
        <f>SUM(G945*400+H945*100+I945)</f>
        <v>1020</v>
      </c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42" t="s">
        <v>807</v>
      </c>
    </row>
    <row r="946" spans="1:24" s="44" customFormat="1" ht="21.75" x14ac:dyDescent="0.5">
      <c r="A946" s="28" t="s">
        <v>2274</v>
      </c>
      <c r="B946" s="33" t="s">
        <v>13</v>
      </c>
      <c r="C946" s="57">
        <v>52973</v>
      </c>
      <c r="D946" s="57">
        <v>1036</v>
      </c>
      <c r="E946" s="57">
        <v>1071</v>
      </c>
      <c r="F946" s="58">
        <v>13</v>
      </c>
      <c r="G946" s="59">
        <v>2</v>
      </c>
      <c r="H946" s="59">
        <v>1</v>
      </c>
      <c r="I946" s="59">
        <v>27</v>
      </c>
      <c r="J946" s="59"/>
      <c r="K946" s="59">
        <f>SUM(G946*400+H946*100+I946)</f>
        <v>927</v>
      </c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40" t="s">
        <v>122</v>
      </c>
    </row>
    <row r="947" spans="1:24" s="44" customFormat="1" ht="21.75" x14ac:dyDescent="0.5">
      <c r="A947" s="28" t="s">
        <v>2275</v>
      </c>
      <c r="B947" s="33" t="s">
        <v>13</v>
      </c>
      <c r="C947" s="46">
        <v>52974</v>
      </c>
      <c r="D947" s="46">
        <v>1037</v>
      </c>
      <c r="E947" s="46">
        <v>1072</v>
      </c>
      <c r="F947" s="34">
        <v>15</v>
      </c>
      <c r="G947" s="32" t="s">
        <v>25</v>
      </c>
      <c r="H947" s="32" t="s">
        <v>25</v>
      </c>
      <c r="I947" s="32">
        <v>80</v>
      </c>
      <c r="J947" s="32"/>
      <c r="K947" s="32">
        <f>SUM(I947)</f>
        <v>80</v>
      </c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42" t="s">
        <v>32</v>
      </c>
    </row>
    <row r="948" spans="1:24" s="44" customFormat="1" ht="21.75" x14ac:dyDescent="0.5">
      <c r="A948" s="28" t="s">
        <v>2276</v>
      </c>
      <c r="B948" s="33" t="s">
        <v>13</v>
      </c>
      <c r="C948" s="46">
        <v>63145</v>
      </c>
      <c r="D948" s="46">
        <v>1181</v>
      </c>
      <c r="E948" s="46">
        <v>3307</v>
      </c>
      <c r="F948" s="34">
        <v>15</v>
      </c>
      <c r="G948" s="32">
        <v>1</v>
      </c>
      <c r="H948" s="32" t="s">
        <v>25</v>
      </c>
      <c r="I948" s="32">
        <v>36.6</v>
      </c>
      <c r="J948" s="32"/>
      <c r="K948" s="32">
        <f>SUM(G948*400+I948)</f>
        <v>436.6</v>
      </c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42" t="s">
        <v>32</v>
      </c>
    </row>
    <row r="949" spans="1:24" s="44" customFormat="1" ht="21.75" x14ac:dyDescent="0.5">
      <c r="A949" s="28" t="s">
        <v>2277</v>
      </c>
      <c r="B949" s="33" t="s">
        <v>13</v>
      </c>
      <c r="C949" s="46">
        <v>63146</v>
      </c>
      <c r="D949" s="46">
        <v>1182</v>
      </c>
      <c r="E949" s="46">
        <v>3308</v>
      </c>
      <c r="F949" s="34"/>
      <c r="G949" s="32" t="s">
        <v>25</v>
      </c>
      <c r="H949" s="32">
        <v>1</v>
      </c>
      <c r="I949" s="32">
        <v>22.3</v>
      </c>
      <c r="J949" s="32"/>
      <c r="K949" s="32"/>
      <c r="L949" s="32"/>
      <c r="M949" s="32">
        <f>SUM(H949*100+I949)</f>
        <v>122.3</v>
      </c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42" t="s">
        <v>538</v>
      </c>
    </row>
    <row r="950" spans="1:24" s="44" customFormat="1" ht="21.75" x14ac:dyDescent="0.5">
      <c r="A950" s="28" t="s">
        <v>2278</v>
      </c>
      <c r="B950" s="33" t="s">
        <v>13</v>
      </c>
      <c r="C950" s="46">
        <v>41986</v>
      </c>
      <c r="D950" s="46">
        <v>571</v>
      </c>
      <c r="E950" s="46">
        <v>738</v>
      </c>
      <c r="F950" s="34"/>
      <c r="G950" s="32" t="s">
        <v>25</v>
      </c>
      <c r="H950" s="32">
        <v>2</v>
      </c>
      <c r="I950" s="32">
        <v>59.3</v>
      </c>
      <c r="J950" s="32"/>
      <c r="K950" s="32"/>
      <c r="L950" s="32"/>
      <c r="M950" s="32">
        <f>SUM(H950*100+I950)</f>
        <v>259.3</v>
      </c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42" t="s">
        <v>538</v>
      </c>
    </row>
    <row r="951" spans="1:24" s="44" customFormat="1" ht="21.75" x14ac:dyDescent="0.5">
      <c r="A951" s="28" t="s">
        <v>2279</v>
      </c>
      <c r="B951" s="33" t="s">
        <v>13</v>
      </c>
      <c r="C951" s="46">
        <v>42143</v>
      </c>
      <c r="D951" s="46">
        <v>572</v>
      </c>
      <c r="E951" s="46">
        <v>739</v>
      </c>
      <c r="F951" s="34">
        <v>15</v>
      </c>
      <c r="G951" s="32" t="s">
        <v>25</v>
      </c>
      <c r="H951" s="32" t="s">
        <v>25</v>
      </c>
      <c r="I951" s="32">
        <v>34</v>
      </c>
      <c r="J951" s="32"/>
      <c r="K951" s="32"/>
      <c r="L951" s="32"/>
      <c r="M951" s="32">
        <f>SUM(I951)</f>
        <v>34</v>
      </c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42" t="s">
        <v>538</v>
      </c>
    </row>
    <row r="952" spans="1:24" s="44" customFormat="1" ht="21.75" x14ac:dyDescent="0.5">
      <c r="A952" s="28" t="s">
        <v>2260</v>
      </c>
      <c r="B952" s="33" t="s">
        <v>13</v>
      </c>
      <c r="C952" s="46">
        <v>42142</v>
      </c>
      <c r="D952" s="46">
        <v>573</v>
      </c>
      <c r="E952" s="46">
        <v>740</v>
      </c>
      <c r="F952" s="34">
        <v>15</v>
      </c>
      <c r="G952" s="32" t="s">
        <v>25</v>
      </c>
      <c r="H952" s="32">
        <v>2</v>
      </c>
      <c r="I952" s="32">
        <v>42.7</v>
      </c>
      <c r="J952" s="32"/>
      <c r="K952" s="32"/>
      <c r="L952" s="32"/>
      <c r="M952" s="32"/>
      <c r="N952" s="32">
        <f>SUM(H952*100+I952)</f>
        <v>242.7</v>
      </c>
      <c r="O952" s="32"/>
      <c r="P952" s="32"/>
      <c r="Q952" s="32"/>
      <c r="R952" s="32"/>
      <c r="S952" s="32"/>
      <c r="T952" s="32"/>
      <c r="U952" s="32"/>
      <c r="V952" s="32"/>
      <c r="W952" s="32"/>
      <c r="X952" s="42" t="s">
        <v>808</v>
      </c>
    </row>
    <row r="953" spans="1:24" s="44" customFormat="1" ht="21.75" x14ac:dyDescent="0.5">
      <c r="A953" s="28" t="s">
        <v>2280</v>
      </c>
      <c r="B953" s="33" t="s">
        <v>13</v>
      </c>
      <c r="C953" s="46">
        <v>11042</v>
      </c>
      <c r="D953" s="46">
        <v>69</v>
      </c>
      <c r="E953" s="46">
        <v>8816</v>
      </c>
      <c r="F953" s="34">
        <v>15</v>
      </c>
      <c r="G953" s="32" t="s">
        <v>25</v>
      </c>
      <c r="H953" s="32" t="s">
        <v>25</v>
      </c>
      <c r="I953" s="32">
        <v>20.100000000000001</v>
      </c>
      <c r="J953" s="32"/>
      <c r="K953" s="32"/>
      <c r="L953" s="32"/>
      <c r="M953" s="32">
        <f>SUM(I953)</f>
        <v>20.100000000000001</v>
      </c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42" t="s">
        <v>538</v>
      </c>
    </row>
    <row r="954" spans="1:24" s="44" customFormat="1" ht="21.75" x14ac:dyDescent="0.5">
      <c r="A954" s="28" t="s">
        <v>2281</v>
      </c>
      <c r="B954" s="33" t="s">
        <v>13</v>
      </c>
      <c r="C954" s="46">
        <v>42141</v>
      </c>
      <c r="D954" s="46">
        <v>574</v>
      </c>
      <c r="E954" s="46">
        <v>741</v>
      </c>
      <c r="F954" s="34">
        <v>4</v>
      </c>
      <c r="G954" s="32" t="s">
        <v>25</v>
      </c>
      <c r="H954" s="32">
        <v>1</v>
      </c>
      <c r="I954" s="32">
        <v>4</v>
      </c>
      <c r="J954" s="32">
        <f>SUM(H954*100+I954)</f>
        <v>104</v>
      </c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42" t="s">
        <v>533</v>
      </c>
    </row>
    <row r="955" spans="1:24" s="44" customFormat="1" ht="21.75" x14ac:dyDescent="0.5">
      <c r="A955" s="28" t="s">
        <v>2282</v>
      </c>
      <c r="B955" s="33" t="s">
        <v>13</v>
      </c>
      <c r="C955" s="46">
        <v>42130</v>
      </c>
      <c r="D955" s="46">
        <v>748</v>
      </c>
      <c r="E955" s="46">
        <v>715</v>
      </c>
      <c r="F955" s="34">
        <v>15</v>
      </c>
      <c r="G955" s="32" t="s">
        <v>25</v>
      </c>
      <c r="H955" s="32">
        <v>1</v>
      </c>
      <c r="I955" s="32">
        <v>27</v>
      </c>
      <c r="J955" s="32"/>
      <c r="K955" s="32">
        <f>SUM(H955*100+I955)</f>
        <v>127</v>
      </c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42" t="s">
        <v>235</v>
      </c>
    </row>
    <row r="956" spans="1:24" s="44" customFormat="1" ht="21.75" x14ac:dyDescent="0.5">
      <c r="A956" s="28" t="s">
        <v>2283</v>
      </c>
      <c r="B956" s="33" t="s">
        <v>13</v>
      </c>
      <c r="C956" s="46">
        <v>42177</v>
      </c>
      <c r="D956" s="46">
        <v>150</v>
      </c>
      <c r="E956" s="46">
        <v>717</v>
      </c>
      <c r="F956" s="34">
        <v>4</v>
      </c>
      <c r="G956" s="32" t="s">
        <v>25</v>
      </c>
      <c r="H956" s="32">
        <v>2</v>
      </c>
      <c r="I956" s="32">
        <v>49</v>
      </c>
      <c r="J956" s="32"/>
      <c r="K956" s="32">
        <f>SUM(H956*100+I956)</f>
        <v>249</v>
      </c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228" t="s">
        <v>32</v>
      </c>
    </row>
    <row r="957" spans="1:24" s="44" customFormat="1" x14ac:dyDescent="0.65">
      <c r="A957" s="315" t="s">
        <v>1998</v>
      </c>
      <c r="B957" s="315"/>
      <c r="C957" s="315"/>
      <c r="D957" s="315"/>
      <c r="E957" s="315"/>
      <c r="F957" s="315"/>
      <c r="G957" s="315"/>
      <c r="H957" s="315"/>
      <c r="I957" s="315"/>
      <c r="J957" s="315"/>
      <c r="K957" s="315"/>
      <c r="L957" s="315"/>
      <c r="M957" s="315"/>
      <c r="N957" s="315"/>
      <c r="O957" s="315"/>
      <c r="P957" s="315"/>
      <c r="Q957" s="315"/>
      <c r="R957" s="315"/>
      <c r="S957" s="315"/>
      <c r="T957" s="315"/>
      <c r="U957" s="315"/>
      <c r="V957" s="315"/>
      <c r="W957" s="315"/>
      <c r="X957" s="315"/>
    </row>
    <row r="958" spans="1:24" s="44" customFormat="1" x14ac:dyDescent="0.5">
      <c r="A958" s="313" t="s">
        <v>1102</v>
      </c>
      <c r="B958" s="313"/>
      <c r="C958" s="313"/>
      <c r="D958" s="313"/>
      <c r="E958" s="313"/>
      <c r="F958" s="313"/>
      <c r="G958" s="313"/>
      <c r="H958" s="313"/>
      <c r="I958" s="313"/>
      <c r="J958" s="313"/>
      <c r="K958" s="313"/>
      <c r="L958" s="313"/>
      <c r="M958" s="313"/>
      <c r="N958" s="313"/>
      <c r="O958" s="313"/>
      <c r="P958" s="313"/>
      <c r="Q958" s="313"/>
      <c r="R958" s="313"/>
      <c r="S958" s="313"/>
      <c r="T958" s="313"/>
      <c r="U958" s="313"/>
      <c r="V958" s="313"/>
      <c r="W958" s="313"/>
      <c r="X958" s="313"/>
    </row>
    <row r="959" spans="1:24" s="44" customFormat="1" x14ac:dyDescent="0.5">
      <c r="A959" s="276" t="s">
        <v>1069</v>
      </c>
      <c r="B959" s="276"/>
      <c r="C959" s="276"/>
      <c r="D959" s="276"/>
      <c r="E959" s="276"/>
      <c r="F959" s="276"/>
      <c r="G959" s="276"/>
      <c r="H959" s="276"/>
      <c r="I959" s="276"/>
      <c r="J959" s="276"/>
      <c r="K959" s="276"/>
      <c r="L959" s="276"/>
      <c r="M959" s="276"/>
      <c r="N959" s="276"/>
      <c r="O959" s="276"/>
      <c r="P959" s="276"/>
      <c r="Q959" s="276"/>
      <c r="R959" s="276"/>
      <c r="S959" s="276"/>
      <c r="T959" s="276"/>
      <c r="U959" s="276"/>
      <c r="V959" s="276"/>
      <c r="W959" s="276"/>
      <c r="X959" s="276"/>
    </row>
    <row r="960" spans="1:24" s="44" customFormat="1" x14ac:dyDescent="0.65">
      <c r="A960" s="314" t="s">
        <v>1070</v>
      </c>
      <c r="B960" s="314"/>
      <c r="C960" s="314"/>
      <c r="D960" s="314"/>
      <c r="E960" s="314"/>
      <c r="F960" s="314"/>
      <c r="G960" s="314"/>
      <c r="H960" s="314"/>
      <c r="I960" s="314"/>
      <c r="J960" s="314"/>
      <c r="K960" s="314"/>
      <c r="L960" s="314"/>
      <c r="M960" s="314"/>
      <c r="N960" s="314"/>
      <c r="O960" s="314"/>
      <c r="P960" s="314"/>
      <c r="Q960" s="314"/>
      <c r="R960" s="314"/>
      <c r="S960" s="314"/>
      <c r="T960" s="314"/>
      <c r="U960" s="314"/>
      <c r="V960" s="314"/>
      <c r="W960" s="314"/>
      <c r="X960" s="314"/>
    </row>
    <row r="961" spans="1:24" s="44" customFormat="1" ht="21.75" x14ac:dyDescent="0.5">
      <c r="A961" s="271" t="s">
        <v>1089</v>
      </c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3"/>
      <c r="O961" s="271" t="s">
        <v>1101</v>
      </c>
      <c r="P961" s="272"/>
      <c r="Q961" s="272"/>
      <c r="R961" s="272"/>
      <c r="S961" s="272"/>
      <c r="T961" s="272"/>
      <c r="U961" s="272"/>
      <c r="V961" s="272"/>
      <c r="W961" s="272"/>
      <c r="X961" s="273"/>
    </row>
    <row r="962" spans="1:24" s="44" customFormat="1" ht="21.75" x14ac:dyDescent="0.5">
      <c r="A962" s="306" t="s">
        <v>1071</v>
      </c>
      <c r="B962" s="156"/>
      <c r="C962" s="144"/>
      <c r="D962" s="277" t="s">
        <v>0</v>
      </c>
      <c r="E962" s="289" t="s">
        <v>1</v>
      </c>
      <c r="F962" s="143"/>
      <c r="G962" s="291" t="s">
        <v>18</v>
      </c>
      <c r="H962" s="292"/>
      <c r="I962" s="293"/>
      <c r="J962" s="265" t="s">
        <v>1088</v>
      </c>
      <c r="K962" s="266"/>
      <c r="L962" s="266"/>
      <c r="M962" s="266"/>
      <c r="N962" s="267"/>
      <c r="O962" s="268" t="s">
        <v>1071</v>
      </c>
      <c r="P962" s="156"/>
      <c r="Q962" s="156"/>
      <c r="R962" s="156"/>
      <c r="S962" s="308" t="s">
        <v>1088</v>
      </c>
      <c r="T962" s="309"/>
      <c r="U962" s="309"/>
      <c r="V962" s="309"/>
      <c r="W962" s="310"/>
      <c r="X962" s="261" t="s">
        <v>1100</v>
      </c>
    </row>
    <row r="963" spans="1:24" s="44" customFormat="1" ht="21.75" x14ac:dyDescent="0.5">
      <c r="A963" s="307"/>
      <c r="B963" s="157" t="s">
        <v>1072</v>
      </c>
      <c r="C963" s="145" t="s">
        <v>1073</v>
      </c>
      <c r="D963" s="278"/>
      <c r="E963" s="290"/>
      <c r="F963" s="154" t="s">
        <v>1075</v>
      </c>
      <c r="G963" s="277" t="s">
        <v>19</v>
      </c>
      <c r="H963" s="277" t="s">
        <v>20</v>
      </c>
      <c r="I963" s="277" t="s">
        <v>21</v>
      </c>
      <c r="J963" s="146"/>
      <c r="K963" s="261" t="s">
        <v>1079</v>
      </c>
      <c r="L963" s="261" t="s">
        <v>1080</v>
      </c>
      <c r="M963" s="147"/>
      <c r="N963" s="149" t="s">
        <v>1086</v>
      </c>
      <c r="O963" s="269"/>
      <c r="P963" s="157"/>
      <c r="Q963" s="157" t="s">
        <v>1072</v>
      </c>
      <c r="R963" s="157" t="s">
        <v>1094</v>
      </c>
      <c r="S963" s="149"/>
      <c r="T963" s="281" t="s">
        <v>1079</v>
      </c>
      <c r="U963" s="261" t="s">
        <v>1080</v>
      </c>
      <c r="V963" s="147"/>
      <c r="W963" s="149" t="s">
        <v>1097</v>
      </c>
      <c r="X963" s="262"/>
    </row>
    <row r="964" spans="1:24" s="44" customFormat="1" ht="21.75" x14ac:dyDescent="0.5">
      <c r="A964" s="307"/>
      <c r="B964" s="157" t="s">
        <v>22</v>
      </c>
      <c r="C964" s="145" t="s">
        <v>1074</v>
      </c>
      <c r="D964" s="278"/>
      <c r="E964" s="290"/>
      <c r="F964" s="106" t="s">
        <v>1076</v>
      </c>
      <c r="G964" s="278"/>
      <c r="H964" s="278"/>
      <c r="I964" s="278"/>
      <c r="J964" s="148" t="s">
        <v>1078</v>
      </c>
      <c r="K964" s="262"/>
      <c r="L964" s="262"/>
      <c r="M964" s="147" t="s">
        <v>1081</v>
      </c>
      <c r="N964" s="150" t="s">
        <v>1085</v>
      </c>
      <c r="O964" s="269"/>
      <c r="P964" s="157" t="s">
        <v>1090</v>
      </c>
      <c r="Q964" s="157" t="s">
        <v>1091</v>
      </c>
      <c r="R964" s="157" t="s">
        <v>1095</v>
      </c>
      <c r="S964" s="150" t="s">
        <v>1078</v>
      </c>
      <c r="T964" s="284"/>
      <c r="U964" s="262"/>
      <c r="V964" s="147" t="s">
        <v>1081</v>
      </c>
      <c r="W964" s="150" t="s">
        <v>1098</v>
      </c>
      <c r="X964" s="262"/>
    </row>
    <row r="965" spans="1:24" s="44" customFormat="1" ht="21.75" x14ac:dyDescent="0.5">
      <c r="A965" s="307"/>
      <c r="B965" s="157"/>
      <c r="C965" s="145" t="s">
        <v>861</v>
      </c>
      <c r="D965" s="278"/>
      <c r="E965" s="290"/>
      <c r="F965" s="154" t="s">
        <v>1077</v>
      </c>
      <c r="G965" s="278"/>
      <c r="H965" s="278"/>
      <c r="I965" s="278"/>
      <c r="J965" s="148" t="s">
        <v>1082</v>
      </c>
      <c r="K965" s="262"/>
      <c r="L965" s="262"/>
      <c r="M965" s="147" t="s">
        <v>1084</v>
      </c>
      <c r="N965" s="150" t="s">
        <v>1087</v>
      </c>
      <c r="O965" s="269"/>
      <c r="P965" s="157"/>
      <c r="Q965" s="157" t="s">
        <v>1092</v>
      </c>
      <c r="R965" s="157" t="s">
        <v>1096</v>
      </c>
      <c r="S965" s="150" t="s">
        <v>1082</v>
      </c>
      <c r="T965" s="284"/>
      <c r="U965" s="262"/>
      <c r="V965" s="147" t="s">
        <v>1084</v>
      </c>
      <c r="W965" s="150" t="s">
        <v>1091</v>
      </c>
      <c r="X965" s="262"/>
    </row>
    <row r="966" spans="1:24" s="44" customFormat="1" ht="21.75" x14ac:dyDescent="0.5">
      <c r="A966" s="28"/>
      <c r="B966" s="158"/>
      <c r="C966" s="22"/>
      <c r="D966" s="153"/>
      <c r="E966" s="22"/>
      <c r="F966" s="155"/>
      <c r="G966" s="295"/>
      <c r="H966" s="295"/>
      <c r="I966" s="295"/>
      <c r="J966" s="152" t="s">
        <v>1083</v>
      </c>
      <c r="K966" s="263"/>
      <c r="L966" s="263"/>
      <c r="M966" s="30" t="s">
        <v>1085</v>
      </c>
      <c r="N966" s="151" t="s">
        <v>1072</v>
      </c>
      <c r="O966" s="270"/>
      <c r="P966" s="158"/>
      <c r="Q966" s="158" t="s">
        <v>1093</v>
      </c>
      <c r="R966" s="158"/>
      <c r="S966" s="151" t="s">
        <v>1083</v>
      </c>
      <c r="T966" s="296"/>
      <c r="U966" s="263"/>
      <c r="V966" s="30" t="s">
        <v>1085</v>
      </c>
      <c r="W966" s="151" t="s">
        <v>1099</v>
      </c>
      <c r="X966" s="263"/>
    </row>
    <row r="967" spans="1:24" s="44" customFormat="1" ht="21.75" x14ac:dyDescent="0.5">
      <c r="A967" s="253">
        <v>1537</v>
      </c>
      <c r="B967" s="33" t="s">
        <v>13</v>
      </c>
      <c r="C967" s="46">
        <v>42160</v>
      </c>
      <c r="D967" s="46">
        <v>788</v>
      </c>
      <c r="E967" s="46">
        <v>716</v>
      </c>
      <c r="F967" s="34">
        <v>4</v>
      </c>
      <c r="G967" s="32" t="s">
        <v>25</v>
      </c>
      <c r="H967" s="32" t="s">
        <v>25</v>
      </c>
      <c r="I967" s="32">
        <v>99</v>
      </c>
      <c r="J967" s="32"/>
      <c r="K967" s="32">
        <f>SUM(I967)</f>
        <v>99</v>
      </c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42" t="s">
        <v>32</v>
      </c>
    </row>
    <row r="968" spans="1:24" s="44" customFormat="1" ht="21.75" x14ac:dyDescent="0.5">
      <c r="A968" s="253">
        <v>1538</v>
      </c>
      <c r="B968" s="33" t="s">
        <v>13</v>
      </c>
      <c r="C968" s="46">
        <v>42176</v>
      </c>
      <c r="D968" s="46">
        <v>151</v>
      </c>
      <c r="E968" s="46">
        <v>718</v>
      </c>
      <c r="F968" s="34">
        <v>15</v>
      </c>
      <c r="G968" s="32" t="s">
        <v>25</v>
      </c>
      <c r="H968" s="32" t="s">
        <v>25</v>
      </c>
      <c r="I968" s="32">
        <v>68</v>
      </c>
      <c r="J968" s="32"/>
      <c r="K968" s="32">
        <f>SUM(I968)</f>
        <v>68</v>
      </c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42" t="s">
        <v>32</v>
      </c>
    </row>
    <row r="969" spans="1:24" s="44" customFormat="1" ht="21.75" x14ac:dyDescent="0.5">
      <c r="A969" s="253">
        <v>1539</v>
      </c>
      <c r="B969" s="33" t="s">
        <v>13</v>
      </c>
      <c r="C969" s="46">
        <v>50636</v>
      </c>
      <c r="D969" s="46">
        <v>742</v>
      </c>
      <c r="E969" s="46">
        <v>830</v>
      </c>
      <c r="F969" s="34">
        <v>15</v>
      </c>
      <c r="G969" s="32" t="s">
        <v>25</v>
      </c>
      <c r="H969" s="32">
        <v>1</v>
      </c>
      <c r="I969" s="32">
        <v>41</v>
      </c>
      <c r="J969" s="32"/>
      <c r="K969" s="32">
        <f>SUM(H969*100+I969)</f>
        <v>141</v>
      </c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42" t="s">
        <v>32</v>
      </c>
    </row>
    <row r="970" spans="1:24" s="44" customFormat="1" ht="21.75" x14ac:dyDescent="0.5">
      <c r="A970" s="253">
        <v>1540</v>
      </c>
      <c r="B970" s="33" t="s">
        <v>13</v>
      </c>
      <c r="C970" s="46">
        <v>50637</v>
      </c>
      <c r="D970" s="46">
        <v>743</v>
      </c>
      <c r="E970" s="46">
        <v>831</v>
      </c>
      <c r="F970" s="34">
        <v>3</v>
      </c>
      <c r="G970" s="32" t="s">
        <v>25</v>
      </c>
      <c r="H970" s="32" t="s">
        <v>25</v>
      </c>
      <c r="I970" s="32">
        <v>77.3</v>
      </c>
      <c r="J970" s="32"/>
      <c r="K970" s="32">
        <f>SUM(I970)</f>
        <v>77.3</v>
      </c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42" t="s">
        <v>32</v>
      </c>
    </row>
    <row r="971" spans="1:24" s="44" customFormat="1" ht="21.75" x14ac:dyDescent="0.5">
      <c r="A971" s="253">
        <v>1541</v>
      </c>
      <c r="B971" s="33" t="s">
        <v>13</v>
      </c>
      <c r="C971" s="46">
        <v>42175</v>
      </c>
      <c r="D971" s="46">
        <v>752</v>
      </c>
      <c r="E971" s="46">
        <v>719</v>
      </c>
      <c r="F971" s="34">
        <v>15</v>
      </c>
      <c r="G971" s="32" t="s">
        <v>25</v>
      </c>
      <c r="H971" s="32">
        <v>1</v>
      </c>
      <c r="I971" s="32">
        <v>11.2</v>
      </c>
      <c r="J971" s="32"/>
      <c r="K971" s="32">
        <f>SUM(H971*100+I971)</f>
        <v>111.2</v>
      </c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42" t="s">
        <v>32</v>
      </c>
    </row>
    <row r="972" spans="1:24" s="44" customFormat="1" ht="21.75" x14ac:dyDescent="0.5">
      <c r="A972" s="253">
        <v>1542</v>
      </c>
      <c r="B972" s="33" t="s">
        <v>13</v>
      </c>
      <c r="C972" s="46">
        <v>67009</v>
      </c>
      <c r="D972" s="46">
        <v>1209</v>
      </c>
      <c r="E972" s="46">
        <v>3999</v>
      </c>
      <c r="F972" s="34"/>
      <c r="G972" s="32" t="s">
        <v>25</v>
      </c>
      <c r="H972" s="32" t="s">
        <v>25</v>
      </c>
      <c r="I972" s="32">
        <v>84.4</v>
      </c>
      <c r="J972" s="32"/>
      <c r="K972" s="32">
        <f>SUM(I972)</f>
        <v>84.4</v>
      </c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42" t="s">
        <v>540</v>
      </c>
    </row>
    <row r="973" spans="1:24" s="44" customFormat="1" ht="21.75" x14ac:dyDescent="0.5">
      <c r="A973" s="253">
        <v>1543</v>
      </c>
      <c r="B973" s="33" t="s">
        <v>13</v>
      </c>
      <c r="C973" s="46">
        <v>67008</v>
      </c>
      <c r="D973" s="46">
        <v>1208</v>
      </c>
      <c r="E973" s="46">
        <v>3998</v>
      </c>
      <c r="F973" s="34"/>
      <c r="G973" s="32" t="s">
        <v>25</v>
      </c>
      <c r="H973" s="32">
        <v>1</v>
      </c>
      <c r="I973" s="32">
        <v>77.2</v>
      </c>
      <c r="J973" s="32">
        <f>SUM(H973*100+I973)</f>
        <v>177.2</v>
      </c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42" t="s">
        <v>533</v>
      </c>
    </row>
    <row r="974" spans="1:24" s="44" customFormat="1" ht="21.75" x14ac:dyDescent="0.5">
      <c r="A974" s="253">
        <v>1544</v>
      </c>
      <c r="B974" s="33" t="s">
        <v>13</v>
      </c>
      <c r="C974" s="46">
        <v>5109</v>
      </c>
      <c r="D974" s="46">
        <v>8</v>
      </c>
      <c r="E974" s="46">
        <v>720</v>
      </c>
      <c r="F974" s="34">
        <v>15</v>
      </c>
      <c r="G974" s="32" t="s">
        <v>25</v>
      </c>
      <c r="H974" s="32">
        <v>1</v>
      </c>
      <c r="I974" s="32">
        <v>19.100000000000001</v>
      </c>
      <c r="J974" s="32"/>
      <c r="K974" s="32"/>
      <c r="L974" s="32">
        <f>SUM(H974*100+I974)</f>
        <v>119.1</v>
      </c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42" t="s">
        <v>150</v>
      </c>
    </row>
    <row r="975" spans="1:24" s="44" customFormat="1" ht="21.75" x14ac:dyDescent="0.5">
      <c r="A975" s="253">
        <v>1545</v>
      </c>
      <c r="B975" s="33" t="s">
        <v>13</v>
      </c>
      <c r="C975" s="46">
        <v>42131</v>
      </c>
      <c r="D975" s="46">
        <v>753</v>
      </c>
      <c r="E975" s="46">
        <v>5704</v>
      </c>
      <c r="F975" s="34">
        <v>15</v>
      </c>
      <c r="G975" s="32" t="s">
        <v>25</v>
      </c>
      <c r="H975" s="32">
        <v>1</v>
      </c>
      <c r="I975" s="32">
        <v>19.100000000000001</v>
      </c>
      <c r="J975" s="32"/>
      <c r="K975" s="32">
        <f>SUM(H975*100+I975)</f>
        <v>119.1</v>
      </c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42" t="s">
        <v>32</v>
      </c>
    </row>
    <row r="976" spans="1:24" s="44" customFormat="1" ht="21.75" x14ac:dyDescent="0.5">
      <c r="A976" s="253">
        <v>1546</v>
      </c>
      <c r="B976" s="33" t="s">
        <v>13</v>
      </c>
      <c r="C976" s="46">
        <v>5111</v>
      </c>
      <c r="D976" s="46">
        <v>10</v>
      </c>
      <c r="E976" s="46">
        <v>5706</v>
      </c>
      <c r="F976" s="34">
        <v>15</v>
      </c>
      <c r="G976" s="32" t="s">
        <v>25</v>
      </c>
      <c r="H976" s="32">
        <v>1</v>
      </c>
      <c r="I976" s="32">
        <v>75</v>
      </c>
      <c r="J976" s="32"/>
      <c r="K976" s="32">
        <f>SUM(H976*100+I976)</f>
        <v>175</v>
      </c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42" t="s">
        <v>32</v>
      </c>
    </row>
    <row r="977" spans="1:24" s="44" customFormat="1" ht="21.75" x14ac:dyDescent="0.5">
      <c r="A977" s="253">
        <v>1547</v>
      </c>
      <c r="B977" s="33" t="s">
        <v>13</v>
      </c>
      <c r="C977" s="46">
        <v>42173</v>
      </c>
      <c r="D977" s="46">
        <v>755</v>
      </c>
      <c r="E977" s="46">
        <v>722</v>
      </c>
      <c r="F977" s="34">
        <v>15</v>
      </c>
      <c r="G977" s="32">
        <v>1</v>
      </c>
      <c r="H977" s="32" t="s">
        <v>25</v>
      </c>
      <c r="I977" s="32">
        <v>77</v>
      </c>
      <c r="J977" s="32"/>
      <c r="K977" s="32"/>
      <c r="L977" s="32"/>
      <c r="M977" s="32"/>
      <c r="N977" s="32">
        <f>SUM(G977*400+I977)</f>
        <v>477</v>
      </c>
      <c r="O977" s="32"/>
      <c r="P977" s="32"/>
      <c r="Q977" s="32"/>
      <c r="R977" s="32"/>
      <c r="S977" s="32"/>
      <c r="T977" s="32"/>
      <c r="U977" s="32"/>
      <c r="V977" s="32"/>
      <c r="W977" s="32"/>
      <c r="X977" s="42" t="s">
        <v>203</v>
      </c>
    </row>
    <row r="978" spans="1:24" s="44" customFormat="1" ht="21.75" x14ac:dyDescent="0.5">
      <c r="A978" s="253">
        <v>1548</v>
      </c>
      <c r="B978" s="33" t="s">
        <v>13</v>
      </c>
      <c r="C978" s="46">
        <v>5110</v>
      </c>
      <c r="D978" s="46">
        <v>9</v>
      </c>
      <c r="E978" s="46">
        <v>5705</v>
      </c>
      <c r="F978" s="34">
        <v>9</v>
      </c>
      <c r="G978" s="32" t="s">
        <v>25</v>
      </c>
      <c r="H978" s="32" t="s">
        <v>25</v>
      </c>
      <c r="I978" s="32">
        <v>62</v>
      </c>
      <c r="J978" s="32">
        <f>SUM(I978)</f>
        <v>62</v>
      </c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42" t="s">
        <v>533</v>
      </c>
    </row>
    <row r="979" spans="1:24" s="44" customFormat="1" ht="21.75" x14ac:dyDescent="0.5">
      <c r="A979" s="253">
        <v>1549</v>
      </c>
      <c r="B979" s="33" t="s">
        <v>13</v>
      </c>
      <c r="C979" s="46">
        <v>42188</v>
      </c>
      <c r="D979" s="46">
        <v>756</v>
      </c>
      <c r="E979" s="46">
        <v>723</v>
      </c>
      <c r="F979" s="34">
        <v>15</v>
      </c>
      <c r="G979" s="32">
        <v>2</v>
      </c>
      <c r="H979" s="32">
        <v>1</v>
      </c>
      <c r="I979" s="32">
        <v>80</v>
      </c>
      <c r="J979" s="32"/>
      <c r="K979" s="32"/>
      <c r="L979" s="32"/>
      <c r="M979" s="32"/>
      <c r="N979" s="32">
        <f>SUM(G979*400+H979*100+I979)</f>
        <v>980</v>
      </c>
      <c r="O979" s="32"/>
      <c r="P979" s="32"/>
      <c r="Q979" s="32"/>
      <c r="R979" s="32"/>
      <c r="S979" s="32"/>
      <c r="T979" s="32"/>
      <c r="U979" s="32"/>
      <c r="V979" s="32"/>
      <c r="W979" s="32"/>
      <c r="X979" s="42" t="s">
        <v>534</v>
      </c>
    </row>
    <row r="980" spans="1:24" s="63" customFormat="1" ht="21.75" x14ac:dyDescent="0.5">
      <c r="A980" s="253">
        <v>1550</v>
      </c>
      <c r="B980" s="33" t="s">
        <v>13</v>
      </c>
      <c r="C980" s="46">
        <v>44954</v>
      </c>
      <c r="D980" s="46">
        <v>569</v>
      </c>
      <c r="E980" s="46">
        <v>736</v>
      </c>
      <c r="F980" s="34">
        <v>15</v>
      </c>
      <c r="G980" s="32" t="s">
        <v>25</v>
      </c>
      <c r="H980" s="32">
        <v>1</v>
      </c>
      <c r="I980" s="32">
        <v>76</v>
      </c>
      <c r="J980" s="32"/>
      <c r="K980" s="32"/>
      <c r="L980" s="32"/>
      <c r="M980" s="32"/>
      <c r="N980" s="32">
        <f>SUM(H980*100+I980)</f>
        <v>176</v>
      </c>
      <c r="O980" s="32"/>
      <c r="P980" s="32"/>
      <c r="Q980" s="32"/>
      <c r="R980" s="32"/>
      <c r="S980" s="32"/>
      <c r="T980" s="32"/>
      <c r="U980" s="32"/>
      <c r="V980" s="32"/>
      <c r="W980" s="32"/>
      <c r="X980" s="42" t="s">
        <v>103</v>
      </c>
    </row>
    <row r="981" spans="1:24" s="44" customFormat="1" ht="21.75" x14ac:dyDescent="0.5">
      <c r="A981" s="253">
        <v>1551</v>
      </c>
      <c r="B981" s="33" t="s">
        <v>13</v>
      </c>
      <c r="C981" s="46">
        <v>45034</v>
      </c>
      <c r="D981" s="46">
        <v>570</v>
      </c>
      <c r="E981" s="46">
        <v>737</v>
      </c>
      <c r="F981" s="34">
        <v>4</v>
      </c>
      <c r="G981" s="32" t="s">
        <v>25</v>
      </c>
      <c r="H981" s="32">
        <v>1</v>
      </c>
      <c r="I981" s="32">
        <v>18</v>
      </c>
      <c r="J981" s="32"/>
      <c r="K981" s="32"/>
      <c r="L981" s="32"/>
      <c r="M981" s="32">
        <f>SUM(H981*100+I981)</f>
        <v>118</v>
      </c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42" t="s">
        <v>538</v>
      </c>
    </row>
    <row r="982" spans="1:24" s="44" customFormat="1" ht="21.75" x14ac:dyDescent="0.5">
      <c r="A982" s="253">
        <v>1552</v>
      </c>
      <c r="B982" s="33" t="s">
        <v>13</v>
      </c>
      <c r="C982" s="46">
        <v>45033</v>
      </c>
      <c r="D982" s="46">
        <v>747</v>
      </c>
      <c r="E982" s="46">
        <v>714</v>
      </c>
      <c r="F982" s="34">
        <v>15</v>
      </c>
      <c r="G982" s="32" t="s">
        <v>25</v>
      </c>
      <c r="H982" s="32">
        <v>1</v>
      </c>
      <c r="I982" s="32">
        <v>83</v>
      </c>
      <c r="J982" s="32"/>
      <c r="K982" s="32"/>
      <c r="L982" s="32">
        <f>SUM(H982*100+I982)</f>
        <v>183</v>
      </c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42" t="s">
        <v>398</v>
      </c>
    </row>
    <row r="983" spans="1:24" s="44" customFormat="1" ht="21.75" x14ac:dyDescent="0.5">
      <c r="A983" s="253">
        <v>1553</v>
      </c>
      <c r="B983" s="33" t="s">
        <v>13</v>
      </c>
      <c r="C983" s="46">
        <v>44953</v>
      </c>
      <c r="D983" s="46">
        <v>744</v>
      </c>
      <c r="E983" s="46">
        <v>711</v>
      </c>
      <c r="F983" s="34">
        <v>15</v>
      </c>
      <c r="G983" s="32" t="s">
        <v>25</v>
      </c>
      <c r="H983" s="32" t="s">
        <v>25</v>
      </c>
      <c r="I983" s="32">
        <v>51</v>
      </c>
      <c r="J983" s="32"/>
      <c r="K983" s="32"/>
      <c r="L983" s="32"/>
      <c r="M983" s="32">
        <f>SUM(I983)</f>
        <v>51</v>
      </c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42" t="s">
        <v>538</v>
      </c>
    </row>
    <row r="984" spans="1:24" s="44" customFormat="1" ht="21.75" x14ac:dyDescent="0.5">
      <c r="A984" s="253">
        <v>1554</v>
      </c>
      <c r="B984" s="33" t="s">
        <v>13</v>
      </c>
      <c r="C984" s="46">
        <v>44958</v>
      </c>
      <c r="D984" s="46">
        <v>745</v>
      </c>
      <c r="E984" s="46">
        <v>712</v>
      </c>
      <c r="F984" s="34">
        <v>15</v>
      </c>
      <c r="G984" s="32" t="s">
        <v>25</v>
      </c>
      <c r="H984" s="32" t="s">
        <v>25</v>
      </c>
      <c r="I984" s="32">
        <v>59</v>
      </c>
      <c r="J984" s="32"/>
      <c r="K984" s="32">
        <f>SUM(I984)</f>
        <v>59</v>
      </c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42" t="s">
        <v>32</v>
      </c>
    </row>
    <row r="985" spans="1:24" s="44" customFormat="1" ht="21.75" x14ac:dyDescent="0.5">
      <c r="A985" s="253">
        <v>1555</v>
      </c>
      <c r="B985" s="33" t="s">
        <v>13</v>
      </c>
      <c r="C985" s="46">
        <v>42129</v>
      </c>
      <c r="D985" s="46">
        <v>746</v>
      </c>
      <c r="E985" s="46">
        <v>713</v>
      </c>
      <c r="F985" s="34"/>
      <c r="G985" s="32" t="s">
        <v>25</v>
      </c>
      <c r="H985" s="32">
        <v>1</v>
      </c>
      <c r="I985" s="32">
        <v>39</v>
      </c>
      <c r="J985" s="32"/>
      <c r="K985" s="32"/>
      <c r="L985" s="32"/>
      <c r="M985" s="32">
        <f>SUM(H985*100+I985)</f>
        <v>139</v>
      </c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42" t="s">
        <v>538</v>
      </c>
    </row>
    <row r="986" spans="1:24" s="44" customFormat="1" ht="21.75" x14ac:dyDescent="0.5">
      <c r="A986" s="253">
        <v>1556</v>
      </c>
      <c r="B986" s="33" t="s">
        <v>13</v>
      </c>
      <c r="C986" s="46">
        <v>42133</v>
      </c>
      <c r="D986" s="46">
        <v>760</v>
      </c>
      <c r="E986" s="46">
        <v>727</v>
      </c>
      <c r="F986" s="34">
        <v>15</v>
      </c>
      <c r="G986" s="32" t="s">
        <v>25</v>
      </c>
      <c r="H986" s="32">
        <v>3</v>
      </c>
      <c r="I986" s="32">
        <v>23</v>
      </c>
      <c r="J986" s="32"/>
      <c r="K986" s="32"/>
      <c r="L986" s="32"/>
      <c r="M986" s="32"/>
      <c r="N986" s="32">
        <f>SUM(H986*100+I986)</f>
        <v>323</v>
      </c>
      <c r="O986" s="32"/>
      <c r="P986" s="32"/>
      <c r="Q986" s="32"/>
      <c r="R986" s="32"/>
      <c r="S986" s="32"/>
      <c r="T986" s="32"/>
      <c r="U986" s="32"/>
      <c r="V986" s="32"/>
      <c r="W986" s="32"/>
      <c r="X986" s="42" t="s">
        <v>193</v>
      </c>
    </row>
    <row r="987" spans="1:24" s="44" customFormat="1" ht="21.75" x14ac:dyDescent="0.5">
      <c r="A987" s="253">
        <v>1557</v>
      </c>
      <c r="B987" s="33" t="s">
        <v>13</v>
      </c>
      <c r="C987" s="46">
        <v>888</v>
      </c>
      <c r="D987" s="46">
        <v>2</v>
      </c>
      <c r="E987" s="46">
        <v>4229</v>
      </c>
      <c r="F987" s="34">
        <v>15</v>
      </c>
      <c r="G987" s="32" t="s">
        <v>25</v>
      </c>
      <c r="H987" s="32">
        <v>1</v>
      </c>
      <c r="I987" s="32">
        <v>37.5</v>
      </c>
      <c r="J987" s="32"/>
      <c r="K987" s="32">
        <f>SUM(H987*100+I987)</f>
        <v>137.5</v>
      </c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42" t="s">
        <v>32</v>
      </c>
    </row>
    <row r="988" spans="1:24" s="44" customFormat="1" ht="21.75" x14ac:dyDescent="0.5">
      <c r="A988" s="253">
        <v>1558</v>
      </c>
      <c r="B988" s="33" t="s">
        <v>13</v>
      </c>
      <c r="C988" s="46">
        <v>42185</v>
      </c>
      <c r="D988" s="46">
        <v>857</v>
      </c>
      <c r="E988" s="46">
        <v>726</v>
      </c>
      <c r="F988" s="34">
        <v>15</v>
      </c>
      <c r="G988" s="32" t="s">
        <v>25</v>
      </c>
      <c r="H988" s="32">
        <v>2</v>
      </c>
      <c r="I988" s="32">
        <v>91</v>
      </c>
      <c r="J988" s="32"/>
      <c r="K988" s="32">
        <f>SUM(H988*100+I988)</f>
        <v>291</v>
      </c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42" t="s">
        <v>32</v>
      </c>
    </row>
    <row r="989" spans="1:24" s="44" customFormat="1" ht="21.75" x14ac:dyDescent="0.5">
      <c r="A989" s="253">
        <v>1559</v>
      </c>
      <c r="B989" s="33" t="s">
        <v>13</v>
      </c>
      <c r="C989" s="46">
        <v>42167</v>
      </c>
      <c r="D989" s="46">
        <v>758</v>
      </c>
      <c r="E989" s="46">
        <v>725</v>
      </c>
      <c r="F989" s="34">
        <v>15</v>
      </c>
      <c r="G989" s="32" t="s">
        <v>25</v>
      </c>
      <c r="H989" s="32">
        <v>2</v>
      </c>
      <c r="I989" s="32">
        <v>13</v>
      </c>
      <c r="J989" s="32"/>
      <c r="K989" s="32"/>
      <c r="L989" s="32"/>
      <c r="M989" s="32"/>
      <c r="N989" s="32">
        <f>SUM(H989*100+I989)</f>
        <v>213</v>
      </c>
      <c r="O989" s="32"/>
      <c r="P989" s="32"/>
      <c r="Q989" s="32"/>
      <c r="R989" s="32"/>
      <c r="S989" s="32"/>
      <c r="T989" s="32"/>
      <c r="U989" s="32"/>
      <c r="V989" s="32"/>
      <c r="W989" s="32"/>
      <c r="X989" s="42" t="s">
        <v>267</v>
      </c>
    </row>
    <row r="990" spans="1:24" s="44" customFormat="1" ht="21.75" x14ac:dyDescent="0.5">
      <c r="A990" s="253">
        <v>1560</v>
      </c>
      <c r="B990" s="33" t="s">
        <v>13</v>
      </c>
      <c r="C990" s="46">
        <v>42169</v>
      </c>
      <c r="D990" s="46">
        <v>757</v>
      </c>
      <c r="E990" s="46">
        <v>724</v>
      </c>
      <c r="F990" s="34">
        <v>15</v>
      </c>
      <c r="G990" s="32" t="s">
        <v>25</v>
      </c>
      <c r="H990" s="32">
        <v>2</v>
      </c>
      <c r="I990" s="32">
        <v>18</v>
      </c>
      <c r="J990" s="32"/>
      <c r="K990" s="32">
        <f>SUM(H990*100+I990)</f>
        <v>218</v>
      </c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42" t="s">
        <v>32</v>
      </c>
    </row>
    <row r="991" spans="1:24" s="44" customFormat="1" ht="21.75" x14ac:dyDescent="0.5">
      <c r="A991" s="253">
        <v>1561</v>
      </c>
      <c r="B991" s="33" t="s">
        <v>13</v>
      </c>
      <c r="C991" s="46">
        <v>42193</v>
      </c>
      <c r="D991" s="46">
        <v>770</v>
      </c>
      <c r="E991" s="46">
        <v>818</v>
      </c>
      <c r="F991" s="34">
        <v>15</v>
      </c>
      <c r="G991" s="32">
        <v>1</v>
      </c>
      <c r="H991" s="32" t="s">
        <v>25</v>
      </c>
      <c r="I991" s="32">
        <v>18</v>
      </c>
      <c r="J991" s="32"/>
      <c r="K991" s="32"/>
      <c r="L991" s="32"/>
      <c r="M991" s="32"/>
      <c r="N991" s="32">
        <f>SUM(G991*400+I991)</f>
        <v>418</v>
      </c>
      <c r="O991" s="32"/>
      <c r="P991" s="32"/>
      <c r="Q991" s="32"/>
      <c r="R991" s="32"/>
      <c r="S991" s="32"/>
      <c r="T991" s="32"/>
      <c r="U991" s="32"/>
      <c r="V991" s="32"/>
      <c r="W991" s="32"/>
      <c r="X991" s="228" t="s">
        <v>193</v>
      </c>
    </row>
    <row r="992" spans="1:24" s="44" customFormat="1" x14ac:dyDescent="0.65">
      <c r="A992" s="315" t="s">
        <v>1999</v>
      </c>
      <c r="B992" s="315"/>
      <c r="C992" s="315"/>
      <c r="D992" s="315"/>
      <c r="E992" s="315"/>
      <c r="F992" s="315"/>
      <c r="G992" s="315"/>
      <c r="H992" s="315"/>
      <c r="I992" s="315"/>
      <c r="J992" s="315"/>
      <c r="K992" s="315"/>
      <c r="L992" s="315"/>
      <c r="M992" s="315"/>
      <c r="N992" s="315"/>
      <c r="O992" s="315"/>
      <c r="P992" s="315"/>
      <c r="Q992" s="315"/>
      <c r="R992" s="315"/>
      <c r="S992" s="315"/>
      <c r="T992" s="315"/>
      <c r="U992" s="315"/>
      <c r="V992" s="315"/>
      <c r="W992" s="315"/>
      <c r="X992" s="315"/>
    </row>
    <row r="993" spans="1:24" s="44" customFormat="1" x14ac:dyDescent="0.5">
      <c r="A993" s="313" t="s">
        <v>1102</v>
      </c>
      <c r="B993" s="313"/>
      <c r="C993" s="313"/>
      <c r="D993" s="313"/>
      <c r="E993" s="313"/>
      <c r="F993" s="313"/>
      <c r="G993" s="313"/>
      <c r="H993" s="313"/>
      <c r="I993" s="313"/>
      <c r="J993" s="313"/>
      <c r="K993" s="313"/>
      <c r="L993" s="313"/>
      <c r="M993" s="313"/>
      <c r="N993" s="313"/>
      <c r="O993" s="313"/>
      <c r="P993" s="313"/>
      <c r="Q993" s="313"/>
      <c r="R993" s="313"/>
      <c r="S993" s="313"/>
      <c r="T993" s="313"/>
      <c r="U993" s="313"/>
      <c r="V993" s="313"/>
      <c r="W993" s="313"/>
      <c r="X993" s="313"/>
    </row>
    <row r="994" spans="1:24" s="44" customFormat="1" x14ac:dyDescent="0.5">
      <c r="A994" s="276" t="s">
        <v>1069</v>
      </c>
      <c r="B994" s="276"/>
      <c r="C994" s="276"/>
      <c r="D994" s="276"/>
      <c r="E994" s="276"/>
      <c r="F994" s="276"/>
      <c r="G994" s="276"/>
      <c r="H994" s="276"/>
      <c r="I994" s="276"/>
      <c r="J994" s="276"/>
      <c r="K994" s="276"/>
      <c r="L994" s="276"/>
      <c r="M994" s="276"/>
      <c r="N994" s="276"/>
      <c r="O994" s="276"/>
      <c r="P994" s="276"/>
      <c r="Q994" s="276"/>
      <c r="R994" s="276"/>
      <c r="S994" s="276"/>
      <c r="T994" s="276"/>
      <c r="U994" s="276"/>
      <c r="V994" s="276"/>
      <c r="W994" s="276"/>
      <c r="X994" s="276"/>
    </row>
    <row r="995" spans="1:24" s="44" customFormat="1" x14ac:dyDescent="0.65">
      <c r="A995" s="314" t="s">
        <v>1070</v>
      </c>
      <c r="B995" s="314"/>
      <c r="C995" s="314"/>
      <c r="D995" s="314"/>
      <c r="E995" s="314"/>
      <c r="F995" s="314"/>
      <c r="G995" s="314"/>
      <c r="H995" s="314"/>
      <c r="I995" s="314"/>
      <c r="J995" s="314"/>
      <c r="K995" s="314"/>
      <c r="L995" s="314"/>
      <c r="M995" s="314"/>
      <c r="N995" s="314"/>
      <c r="O995" s="314"/>
      <c r="P995" s="314"/>
      <c r="Q995" s="314"/>
      <c r="R995" s="314"/>
      <c r="S995" s="314"/>
      <c r="T995" s="314"/>
      <c r="U995" s="314"/>
      <c r="V995" s="314"/>
      <c r="W995" s="314"/>
      <c r="X995" s="314"/>
    </row>
    <row r="996" spans="1:24" s="44" customFormat="1" ht="21.75" x14ac:dyDescent="0.5">
      <c r="A996" s="271" t="s">
        <v>1089</v>
      </c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3"/>
      <c r="O996" s="271" t="s">
        <v>1101</v>
      </c>
      <c r="P996" s="272"/>
      <c r="Q996" s="272"/>
      <c r="R996" s="272"/>
      <c r="S996" s="272"/>
      <c r="T996" s="272"/>
      <c r="U996" s="272"/>
      <c r="V996" s="272"/>
      <c r="W996" s="272"/>
      <c r="X996" s="273"/>
    </row>
    <row r="997" spans="1:24" s="44" customFormat="1" ht="21.75" x14ac:dyDescent="0.5">
      <c r="A997" s="306" t="s">
        <v>1071</v>
      </c>
      <c r="B997" s="156"/>
      <c r="C997" s="144"/>
      <c r="D997" s="277" t="s">
        <v>0</v>
      </c>
      <c r="E997" s="289" t="s">
        <v>1</v>
      </c>
      <c r="F997" s="143"/>
      <c r="G997" s="291" t="s">
        <v>18</v>
      </c>
      <c r="H997" s="292"/>
      <c r="I997" s="293"/>
      <c r="J997" s="265" t="s">
        <v>1088</v>
      </c>
      <c r="K997" s="266"/>
      <c r="L997" s="266"/>
      <c r="M997" s="266"/>
      <c r="N997" s="267"/>
      <c r="O997" s="268" t="s">
        <v>1071</v>
      </c>
      <c r="P997" s="156"/>
      <c r="Q997" s="156"/>
      <c r="R997" s="156"/>
      <c r="S997" s="308" t="s">
        <v>1088</v>
      </c>
      <c r="T997" s="309"/>
      <c r="U997" s="309"/>
      <c r="V997" s="309"/>
      <c r="W997" s="310"/>
      <c r="X997" s="261" t="s">
        <v>1100</v>
      </c>
    </row>
    <row r="998" spans="1:24" s="44" customFormat="1" ht="21.75" x14ac:dyDescent="0.5">
      <c r="A998" s="307"/>
      <c r="B998" s="157" t="s">
        <v>1072</v>
      </c>
      <c r="C998" s="145" t="s">
        <v>1073</v>
      </c>
      <c r="D998" s="278"/>
      <c r="E998" s="290"/>
      <c r="F998" s="154" t="s">
        <v>1075</v>
      </c>
      <c r="G998" s="277" t="s">
        <v>19</v>
      </c>
      <c r="H998" s="277" t="s">
        <v>20</v>
      </c>
      <c r="I998" s="277" t="s">
        <v>21</v>
      </c>
      <c r="J998" s="146"/>
      <c r="K998" s="261" t="s">
        <v>1079</v>
      </c>
      <c r="L998" s="261" t="s">
        <v>1080</v>
      </c>
      <c r="M998" s="147"/>
      <c r="N998" s="149" t="s">
        <v>1086</v>
      </c>
      <c r="O998" s="269"/>
      <c r="P998" s="157"/>
      <c r="Q998" s="157" t="s">
        <v>1072</v>
      </c>
      <c r="R998" s="157" t="s">
        <v>1094</v>
      </c>
      <c r="S998" s="149"/>
      <c r="T998" s="281" t="s">
        <v>1079</v>
      </c>
      <c r="U998" s="261" t="s">
        <v>1080</v>
      </c>
      <c r="V998" s="147"/>
      <c r="W998" s="149" t="s">
        <v>1097</v>
      </c>
      <c r="X998" s="262"/>
    </row>
    <row r="999" spans="1:24" s="44" customFormat="1" ht="21.75" x14ac:dyDescent="0.5">
      <c r="A999" s="307"/>
      <c r="B999" s="157" t="s">
        <v>22</v>
      </c>
      <c r="C999" s="145" t="s">
        <v>1074</v>
      </c>
      <c r="D999" s="278"/>
      <c r="E999" s="290"/>
      <c r="F999" s="106" t="s">
        <v>1076</v>
      </c>
      <c r="G999" s="278"/>
      <c r="H999" s="278"/>
      <c r="I999" s="278"/>
      <c r="J999" s="148" t="s">
        <v>1078</v>
      </c>
      <c r="K999" s="262"/>
      <c r="L999" s="262"/>
      <c r="M999" s="147" t="s">
        <v>1081</v>
      </c>
      <c r="N999" s="150" t="s">
        <v>1085</v>
      </c>
      <c r="O999" s="269"/>
      <c r="P999" s="157" t="s">
        <v>1090</v>
      </c>
      <c r="Q999" s="157" t="s">
        <v>1091</v>
      </c>
      <c r="R999" s="157" t="s">
        <v>1095</v>
      </c>
      <c r="S999" s="150" t="s">
        <v>1078</v>
      </c>
      <c r="T999" s="284"/>
      <c r="U999" s="262"/>
      <c r="V999" s="147" t="s">
        <v>1081</v>
      </c>
      <c r="W999" s="150" t="s">
        <v>1098</v>
      </c>
      <c r="X999" s="262"/>
    </row>
    <row r="1000" spans="1:24" s="44" customFormat="1" ht="21.75" x14ac:dyDescent="0.5">
      <c r="A1000" s="307"/>
      <c r="B1000" s="157"/>
      <c r="C1000" s="145" t="s">
        <v>861</v>
      </c>
      <c r="D1000" s="278"/>
      <c r="E1000" s="290"/>
      <c r="F1000" s="154" t="s">
        <v>1077</v>
      </c>
      <c r="G1000" s="278"/>
      <c r="H1000" s="278"/>
      <c r="I1000" s="278"/>
      <c r="J1000" s="148" t="s">
        <v>1082</v>
      </c>
      <c r="K1000" s="262"/>
      <c r="L1000" s="262"/>
      <c r="M1000" s="147" t="s">
        <v>1084</v>
      </c>
      <c r="N1000" s="150" t="s">
        <v>1087</v>
      </c>
      <c r="O1000" s="269"/>
      <c r="P1000" s="157"/>
      <c r="Q1000" s="157" t="s">
        <v>1092</v>
      </c>
      <c r="R1000" s="157" t="s">
        <v>1096</v>
      </c>
      <c r="S1000" s="150" t="s">
        <v>1082</v>
      </c>
      <c r="T1000" s="284"/>
      <c r="U1000" s="262"/>
      <c r="V1000" s="147" t="s">
        <v>1084</v>
      </c>
      <c r="W1000" s="150" t="s">
        <v>1091</v>
      </c>
      <c r="X1000" s="262"/>
    </row>
    <row r="1001" spans="1:24" s="44" customFormat="1" ht="21.75" x14ac:dyDescent="0.5">
      <c r="A1001" s="28"/>
      <c r="B1001" s="158"/>
      <c r="C1001" s="22"/>
      <c r="D1001" s="153"/>
      <c r="E1001" s="22"/>
      <c r="F1001" s="155"/>
      <c r="G1001" s="295"/>
      <c r="H1001" s="295"/>
      <c r="I1001" s="295"/>
      <c r="J1001" s="152" t="s">
        <v>1083</v>
      </c>
      <c r="K1001" s="263"/>
      <c r="L1001" s="263"/>
      <c r="M1001" s="30" t="s">
        <v>1085</v>
      </c>
      <c r="N1001" s="151" t="s">
        <v>1072</v>
      </c>
      <c r="O1001" s="270"/>
      <c r="P1001" s="158"/>
      <c r="Q1001" s="158" t="s">
        <v>1093</v>
      </c>
      <c r="R1001" s="158"/>
      <c r="S1001" s="151" t="s">
        <v>1083</v>
      </c>
      <c r="T1001" s="296"/>
      <c r="U1001" s="263"/>
      <c r="V1001" s="30" t="s">
        <v>1085</v>
      </c>
      <c r="W1001" s="151" t="s">
        <v>1099</v>
      </c>
      <c r="X1001" s="263"/>
    </row>
    <row r="1002" spans="1:24" s="44" customFormat="1" ht="21.75" x14ac:dyDescent="0.5">
      <c r="A1002" s="253">
        <v>1562</v>
      </c>
      <c r="B1002" s="33" t="s">
        <v>13</v>
      </c>
      <c r="C1002" s="46">
        <v>11773</v>
      </c>
      <c r="D1002" s="46">
        <v>15</v>
      </c>
      <c r="E1002" s="46">
        <v>9059</v>
      </c>
      <c r="F1002" s="34">
        <v>8</v>
      </c>
      <c r="G1002" s="32">
        <v>2</v>
      </c>
      <c r="H1002" s="32">
        <v>1</v>
      </c>
      <c r="I1002" s="32">
        <v>74</v>
      </c>
      <c r="J1002" s="32"/>
      <c r="K1002" s="32"/>
      <c r="L1002" s="32"/>
      <c r="M1002" s="32"/>
      <c r="N1002" s="32">
        <f>SUM(G1002*400+H1002*100+I1002)</f>
        <v>974</v>
      </c>
      <c r="O1002" s="32"/>
      <c r="P1002" s="32"/>
      <c r="Q1002" s="32"/>
      <c r="R1002" s="32"/>
      <c r="S1002" s="32"/>
      <c r="T1002" s="32"/>
      <c r="U1002" s="32"/>
      <c r="V1002" s="32"/>
      <c r="W1002" s="32"/>
      <c r="X1002" s="42" t="s">
        <v>809</v>
      </c>
    </row>
    <row r="1003" spans="1:24" s="44" customFormat="1" ht="21.75" x14ac:dyDescent="0.5">
      <c r="A1003" s="253">
        <v>1563</v>
      </c>
      <c r="B1003" s="33" t="s">
        <v>13</v>
      </c>
      <c r="C1003" s="46">
        <v>11772</v>
      </c>
      <c r="D1003" s="46">
        <v>14</v>
      </c>
      <c r="E1003" s="46">
        <v>9058</v>
      </c>
      <c r="F1003" s="34">
        <v>15</v>
      </c>
      <c r="G1003" s="32">
        <v>2</v>
      </c>
      <c r="H1003" s="32">
        <v>1</v>
      </c>
      <c r="I1003" s="32">
        <v>74</v>
      </c>
      <c r="J1003" s="32"/>
      <c r="K1003" s="32"/>
      <c r="L1003" s="32"/>
      <c r="M1003" s="32"/>
      <c r="N1003" s="32">
        <f>SUM(G1003*400+H1003*100+I1003)</f>
        <v>974</v>
      </c>
      <c r="O1003" s="32"/>
      <c r="P1003" s="32"/>
      <c r="Q1003" s="32"/>
      <c r="R1003" s="32"/>
      <c r="S1003" s="32"/>
      <c r="T1003" s="32"/>
      <c r="U1003" s="32"/>
      <c r="V1003" s="32"/>
      <c r="W1003" s="32"/>
      <c r="X1003" s="42" t="s">
        <v>203</v>
      </c>
    </row>
    <row r="1004" spans="1:24" s="44" customFormat="1" ht="21.75" x14ac:dyDescent="0.5">
      <c r="A1004" s="253">
        <v>1564</v>
      </c>
      <c r="B1004" s="33" t="s">
        <v>13</v>
      </c>
      <c r="C1004" s="46">
        <v>52159</v>
      </c>
      <c r="D1004" s="46">
        <v>771</v>
      </c>
      <c r="E1004" s="46">
        <v>819</v>
      </c>
      <c r="F1004" s="34">
        <v>8</v>
      </c>
      <c r="G1004" s="32">
        <v>2</v>
      </c>
      <c r="H1004" s="32" t="s">
        <v>25</v>
      </c>
      <c r="I1004" s="32">
        <v>32.9</v>
      </c>
      <c r="J1004" s="32"/>
      <c r="K1004" s="32"/>
      <c r="L1004" s="32"/>
      <c r="M1004" s="32"/>
      <c r="N1004" s="32">
        <f>SUM(G1004*400+I1004)</f>
        <v>832.9</v>
      </c>
      <c r="O1004" s="32"/>
      <c r="P1004" s="32"/>
      <c r="Q1004" s="32"/>
      <c r="R1004" s="32"/>
      <c r="S1004" s="32"/>
      <c r="T1004" s="32"/>
      <c r="U1004" s="32"/>
      <c r="V1004" s="32"/>
      <c r="W1004" s="32"/>
      <c r="X1004" s="42" t="s">
        <v>553</v>
      </c>
    </row>
    <row r="1005" spans="1:24" s="44" customFormat="1" ht="21.75" x14ac:dyDescent="0.5">
      <c r="A1005" s="253">
        <v>1565</v>
      </c>
      <c r="B1005" s="33" t="s">
        <v>13</v>
      </c>
      <c r="C1005" s="46">
        <v>979</v>
      </c>
      <c r="D1005" s="46">
        <v>5</v>
      </c>
      <c r="E1005" s="46">
        <v>4534</v>
      </c>
      <c r="F1005" s="34">
        <v>15</v>
      </c>
      <c r="G1005" s="32" t="s">
        <v>25</v>
      </c>
      <c r="H1005" s="32">
        <v>2</v>
      </c>
      <c r="I1005" s="32">
        <v>8</v>
      </c>
      <c r="J1005" s="32"/>
      <c r="K1005" s="32">
        <f>SUM(H1005*100+I1005)</f>
        <v>208</v>
      </c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42" t="s">
        <v>32</v>
      </c>
    </row>
    <row r="1006" spans="1:24" s="44" customFormat="1" ht="21.75" x14ac:dyDescent="0.5">
      <c r="A1006" s="253">
        <v>1566</v>
      </c>
      <c r="B1006" s="33" t="s">
        <v>13</v>
      </c>
      <c r="C1006" s="46">
        <v>44955</v>
      </c>
      <c r="D1006" s="46">
        <v>616</v>
      </c>
      <c r="E1006" s="46">
        <v>583</v>
      </c>
      <c r="F1006" s="34">
        <v>15</v>
      </c>
      <c r="G1006" s="32" t="s">
        <v>25</v>
      </c>
      <c r="H1006" s="32">
        <v>2</v>
      </c>
      <c r="I1006" s="32">
        <v>8</v>
      </c>
      <c r="J1006" s="32"/>
      <c r="K1006" s="32">
        <f>SUM(H1006*100+I1006)</f>
        <v>208</v>
      </c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42" t="s">
        <v>235</v>
      </c>
    </row>
    <row r="1007" spans="1:24" s="44" customFormat="1" ht="21.75" x14ac:dyDescent="0.5">
      <c r="A1007" s="253">
        <v>1567</v>
      </c>
      <c r="B1007" s="33" t="s">
        <v>13</v>
      </c>
      <c r="C1007" s="46">
        <v>44956</v>
      </c>
      <c r="D1007" s="46">
        <v>761</v>
      </c>
      <c r="E1007" s="46">
        <v>809</v>
      </c>
      <c r="F1007" s="34"/>
      <c r="G1007" s="32" t="s">
        <v>25</v>
      </c>
      <c r="H1007" s="32">
        <v>2</v>
      </c>
      <c r="I1007" s="32">
        <v>22</v>
      </c>
      <c r="J1007" s="32">
        <f>SUM(H1007*100+I1007)</f>
        <v>222</v>
      </c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42" t="s">
        <v>533</v>
      </c>
    </row>
    <row r="1008" spans="1:24" s="44" customFormat="1" ht="21.75" x14ac:dyDescent="0.5">
      <c r="A1008" s="253">
        <v>1568</v>
      </c>
      <c r="B1008" s="33" t="s">
        <v>13</v>
      </c>
      <c r="C1008" s="46">
        <v>41934</v>
      </c>
      <c r="D1008" s="46">
        <v>762</v>
      </c>
      <c r="E1008" s="46">
        <v>810</v>
      </c>
      <c r="F1008" s="34">
        <v>9</v>
      </c>
      <c r="G1008" s="32" t="s">
        <v>25</v>
      </c>
      <c r="H1008" s="32">
        <v>1</v>
      </c>
      <c r="I1008" s="32">
        <v>60.4</v>
      </c>
      <c r="J1008" s="32"/>
      <c r="K1008" s="32">
        <f>SUM(H1008*100+I1008)</f>
        <v>160.4</v>
      </c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42" t="s">
        <v>235</v>
      </c>
    </row>
    <row r="1009" spans="1:24" s="44" customFormat="1" ht="21.75" x14ac:dyDescent="0.5">
      <c r="A1009" s="253">
        <v>1569</v>
      </c>
      <c r="B1009" s="33" t="s">
        <v>13</v>
      </c>
      <c r="C1009" s="46">
        <v>61088</v>
      </c>
      <c r="D1009" s="46">
        <v>1177</v>
      </c>
      <c r="E1009" s="46">
        <v>3652</v>
      </c>
      <c r="F1009" s="34">
        <v>15</v>
      </c>
      <c r="G1009" s="32" t="s">
        <v>25</v>
      </c>
      <c r="H1009" s="32">
        <v>1</v>
      </c>
      <c r="I1009" s="32">
        <v>13.5</v>
      </c>
      <c r="J1009" s="32"/>
      <c r="K1009" s="32">
        <f>SUM(H1009*100+I1009)</f>
        <v>113.5</v>
      </c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42" t="s">
        <v>32</v>
      </c>
    </row>
    <row r="1010" spans="1:24" s="44" customFormat="1" ht="21.75" x14ac:dyDescent="0.5">
      <c r="A1010" s="253">
        <v>1570</v>
      </c>
      <c r="B1010" s="33" t="s">
        <v>13</v>
      </c>
      <c r="C1010" s="46">
        <v>4183</v>
      </c>
      <c r="D1010" s="46">
        <v>6</v>
      </c>
      <c r="E1010" s="46">
        <v>5139</v>
      </c>
      <c r="F1010" s="34">
        <v>15</v>
      </c>
      <c r="G1010" s="32" t="s">
        <v>25</v>
      </c>
      <c r="H1010" s="32" t="s">
        <v>25</v>
      </c>
      <c r="I1010" s="32">
        <v>95</v>
      </c>
      <c r="J1010" s="32"/>
      <c r="K1010" s="32">
        <f>SUM(I1010)</f>
        <v>95</v>
      </c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42" t="s">
        <v>32</v>
      </c>
    </row>
    <row r="1011" spans="1:24" s="44" customFormat="1" ht="21.75" x14ac:dyDescent="0.5">
      <c r="A1011" s="253">
        <v>1571</v>
      </c>
      <c r="B1011" s="33" t="s">
        <v>13</v>
      </c>
      <c r="C1011" s="46">
        <v>41969</v>
      </c>
      <c r="D1011" s="46">
        <v>763</v>
      </c>
      <c r="E1011" s="46">
        <v>811</v>
      </c>
      <c r="F1011" s="34">
        <v>15</v>
      </c>
      <c r="G1011" s="32" t="s">
        <v>25</v>
      </c>
      <c r="H1011" s="32">
        <v>1</v>
      </c>
      <c r="I1011" s="32">
        <v>55</v>
      </c>
      <c r="J1011" s="32"/>
      <c r="K1011" s="32">
        <f>SUM(H1011*100+I1011)</f>
        <v>155</v>
      </c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42" t="s">
        <v>32</v>
      </c>
    </row>
    <row r="1012" spans="1:24" s="44" customFormat="1" ht="21.75" x14ac:dyDescent="0.5">
      <c r="A1012" s="253">
        <v>1572</v>
      </c>
      <c r="B1012" s="33" t="s">
        <v>13</v>
      </c>
      <c r="C1012" s="46">
        <v>41968</v>
      </c>
      <c r="D1012" s="46">
        <v>764</v>
      </c>
      <c r="E1012" s="46">
        <v>812</v>
      </c>
      <c r="F1012" s="34">
        <v>15</v>
      </c>
      <c r="G1012" s="32" t="s">
        <v>25</v>
      </c>
      <c r="H1012" s="32">
        <v>2</v>
      </c>
      <c r="I1012" s="32">
        <v>62</v>
      </c>
      <c r="J1012" s="32"/>
      <c r="K1012" s="32">
        <f>SUM(H1012*100+I1012)</f>
        <v>262</v>
      </c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42" t="s">
        <v>32</v>
      </c>
    </row>
    <row r="1013" spans="1:24" s="44" customFormat="1" ht="21.75" x14ac:dyDescent="0.5">
      <c r="A1013" s="253">
        <v>1573</v>
      </c>
      <c r="B1013" s="33" t="s">
        <v>13</v>
      </c>
      <c r="C1013" s="46">
        <v>4208</v>
      </c>
      <c r="D1013" s="46">
        <v>7</v>
      </c>
      <c r="E1013" s="46">
        <v>5140</v>
      </c>
      <c r="F1013" s="34">
        <v>15</v>
      </c>
      <c r="G1013" s="32" t="s">
        <v>25</v>
      </c>
      <c r="H1013" s="32" t="s">
        <v>25</v>
      </c>
      <c r="I1013" s="32">
        <v>30</v>
      </c>
      <c r="J1013" s="32"/>
      <c r="K1013" s="32">
        <f>SUM(I1013)</f>
        <v>30</v>
      </c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42" t="s">
        <v>810</v>
      </c>
    </row>
    <row r="1014" spans="1:24" s="44" customFormat="1" ht="21.75" x14ac:dyDescent="0.5">
      <c r="A1014" s="253">
        <v>1574</v>
      </c>
      <c r="B1014" s="33" t="s">
        <v>13</v>
      </c>
      <c r="C1014" s="46">
        <v>42126</v>
      </c>
      <c r="D1014" s="46">
        <v>766</v>
      </c>
      <c r="E1014" s="46">
        <v>814</v>
      </c>
      <c r="F1014" s="34">
        <v>15</v>
      </c>
      <c r="G1014" s="32" t="s">
        <v>25</v>
      </c>
      <c r="H1014" s="32">
        <v>2</v>
      </c>
      <c r="I1014" s="32">
        <v>29</v>
      </c>
      <c r="J1014" s="32"/>
      <c r="K1014" s="32"/>
      <c r="L1014" s="32">
        <f>SUM(H1014*100+I1014)</f>
        <v>229</v>
      </c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42" t="s">
        <v>150</v>
      </c>
    </row>
    <row r="1015" spans="1:24" s="44" customFormat="1" ht="21.75" x14ac:dyDescent="0.5">
      <c r="A1015" s="253">
        <v>1575</v>
      </c>
      <c r="B1015" s="33" t="s">
        <v>13</v>
      </c>
      <c r="C1015" s="46">
        <v>41967</v>
      </c>
      <c r="D1015" s="46">
        <v>765</v>
      </c>
      <c r="E1015" s="46">
        <v>813</v>
      </c>
      <c r="F1015" s="34">
        <v>15</v>
      </c>
      <c r="G1015" s="32" t="s">
        <v>25</v>
      </c>
      <c r="H1015" s="32" t="s">
        <v>25</v>
      </c>
      <c r="I1015" s="32">
        <v>57</v>
      </c>
      <c r="J1015" s="32"/>
      <c r="K1015" s="32">
        <f>SUM(I1015)</f>
        <v>57</v>
      </c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42" t="s">
        <v>811</v>
      </c>
    </row>
    <row r="1016" spans="1:24" s="44" customFormat="1" ht="21.75" x14ac:dyDescent="0.5">
      <c r="A1016" s="253">
        <v>1576</v>
      </c>
      <c r="B1016" s="33" t="s">
        <v>13</v>
      </c>
      <c r="C1016" s="46">
        <v>4162</v>
      </c>
      <c r="D1016" s="46">
        <v>5</v>
      </c>
      <c r="E1016" s="46">
        <v>5084</v>
      </c>
      <c r="F1016" s="34">
        <v>15</v>
      </c>
      <c r="G1016" s="32" t="s">
        <v>25</v>
      </c>
      <c r="H1016" s="32" t="s">
        <v>25</v>
      </c>
      <c r="I1016" s="32">
        <v>98.7</v>
      </c>
      <c r="J1016" s="32"/>
      <c r="K1016" s="32">
        <f>SUM(I1016)</f>
        <v>98.7</v>
      </c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42" t="s">
        <v>32</v>
      </c>
    </row>
    <row r="1017" spans="1:24" s="44" customFormat="1" ht="21.75" x14ac:dyDescent="0.5">
      <c r="A1017" s="253">
        <v>1577</v>
      </c>
      <c r="B1017" s="33" t="s">
        <v>13</v>
      </c>
      <c r="C1017" s="46">
        <v>42179</v>
      </c>
      <c r="D1017" s="46">
        <v>767</v>
      </c>
      <c r="E1017" s="46">
        <v>817</v>
      </c>
      <c r="F1017" s="34"/>
      <c r="G1017" s="32" t="s">
        <v>25</v>
      </c>
      <c r="H1017" s="32" t="s">
        <v>25</v>
      </c>
      <c r="I1017" s="32">
        <v>50.2</v>
      </c>
      <c r="J1017" s="32"/>
      <c r="K1017" s="32">
        <f>SUM(I1017)</f>
        <v>50.2</v>
      </c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42" t="s">
        <v>32</v>
      </c>
    </row>
    <row r="1018" spans="1:24" s="44" customFormat="1" ht="21.75" x14ac:dyDescent="0.5">
      <c r="A1018" s="253">
        <v>1578</v>
      </c>
      <c r="B1018" s="33" t="s">
        <v>13</v>
      </c>
      <c r="C1018" s="46">
        <v>41966</v>
      </c>
      <c r="D1018" s="46">
        <v>767</v>
      </c>
      <c r="E1018" s="46">
        <v>815</v>
      </c>
      <c r="F1018" s="34">
        <v>15</v>
      </c>
      <c r="G1018" s="32" t="s">
        <v>25</v>
      </c>
      <c r="H1018" s="32">
        <v>2</v>
      </c>
      <c r="I1018" s="32">
        <v>50</v>
      </c>
      <c r="J1018" s="32"/>
      <c r="K1018" s="32"/>
      <c r="L1018" s="32">
        <f>SUM(H1018*100+I1018)</f>
        <v>250</v>
      </c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42" t="s">
        <v>150</v>
      </c>
    </row>
    <row r="1019" spans="1:24" s="44" customFormat="1" ht="21.75" x14ac:dyDescent="0.5">
      <c r="A1019" s="253">
        <v>1579</v>
      </c>
      <c r="B1019" s="33" t="s">
        <v>13</v>
      </c>
      <c r="C1019" s="46">
        <v>42182</v>
      </c>
      <c r="D1019" s="46">
        <v>768</v>
      </c>
      <c r="E1019" s="46">
        <v>816</v>
      </c>
      <c r="F1019" s="34">
        <v>15</v>
      </c>
      <c r="G1019" s="32" t="s">
        <v>25</v>
      </c>
      <c r="H1019" s="32" t="s">
        <v>25</v>
      </c>
      <c r="I1019" s="32">
        <v>94</v>
      </c>
      <c r="J1019" s="32"/>
      <c r="K1019" s="32"/>
      <c r="L1019" s="32"/>
      <c r="M1019" s="32"/>
      <c r="N1019" s="32">
        <f>SUM(I1019)</f>
        <v>94</v>
      </c>
      <c r="O1019" s="32"/>
      <c r="P1019" s="32"/>
      <c r="Q1019" s="32"/>
      <c r="R1019" s="32"/>
      <c r="S1019" s="32"/>
      <c r="T1019" s="32"/>
      <c r="U1019" s="32"/>
      <c r="V1019" s="32"/>
      <c r="W1019" s="32"/>
      <c r="X1019" s="42" t="s">
        <v>812</v>
      </c>
    </row>
    <row r="1020" spans="1:24" s="44" customFormat="1" ht="21.75" x14ac:dyDescent="0.5">
      <c r="A1020" s="253">
        <v>1580</v>
      </c>
      <c r="B1020" s="33" t="s">
        <v>13</v>
      </c>
      <c r="C1020" s="46">
        <v>9448</v>
      </c>
      <c r="D1020" s="46">
        <v>1200</v>
      </c>
      <c r="E1020" s="46">
        <v>8044</v>
      </c>
      <c r="F1020" s="34">
        <v>15</v>
      </c>
      <c r="G1020" s="32" t="s">
        <v>25</v>
      </c>
      <c r="H1020" s="32" t="s">
        <v>25</v>
      </c>
      <c r="I1020" s="32">
        <v>51</v>
      </c>
      <c r="J1020" s="32"/>
      <c r="K1020" s="32"/>
      <c r="L1020" s="32">
        <f>SUM(I1020)</f>
        <v>51</v>
      </c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42" t="s">
        <v>150</v>
      </c>
    </row>
    <row r="1021" spans="1:24" s="44" customFormat="1" ht="21.75" x14ac:dyDescent="0.5">
      <c r="A1021" s="253">
        <v>1581</v>
      </c>
      <c r="B1021" s="33" t="s">
        <v>13</v>
      </c>
      <c r="C1021" s="46">
        <v>9498</v>
      </c>
      <c r="D1021" s="46">
        <v>57</v>
      </c>
      <c r="E1021" s="46">
        <v>8112</v>
      </c>
      <c r="F1021" s="34"/>
      <c r="G1021" s="32" t="s">
        <v>25</v>
      </c>
      <c r="H1021" s="32" t="s">
        <v>25</v>
      </c>
      <c r="I1021" s="32">
        <v>60</v>
      </c>
      <c r="J1021" s="32"/>
      <c r="K1021" s="32"/>
      <c r="L1021" s="32"/>
      <c r="M1021" s="32">
        <f>SUM(I1021)</f>
        <v>60</v>
      </c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42" t="s">
        <v>538</v>
      </c>
    </row>
    <row r="1022" spans="1:24" s="44" customFormat="1" ht="21.75" x14ac:dyDescent="0.5">
      <c r="A1022" s="253">
        <v>1582</v>
      </c>
      <c r="B1022" s="33" t="s">
        <v>13</v>
      </c>
      <c r="C1022" s="46">
        <v>9499</v>
      </c>
      <c r="D1022" s="46">
        <v>58</v>
      </c>
      <c r="E1022" s="46">
        <v>8113</v>
      </c>
      <c r="F1022" s="34"/>
      <c r="G1022" s="32" t="s">
        <v>25</v>
      </c>
      <c r="H1022" s="32" t="s">
        <v>25</v>
      </c>
      <c r="I1022" s="32">
        <v>62</v>
      </c>
      <c r="J1022" s="32"/>
      <c r="K1022" s="32"/>
      <c r="L1022" s="32"/>
      <c r="M1022" s="32">
        <f>SUM(I1022)</f>
        <v>62</v>
      </c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42" t="s">
        <v>538</v>
      </c>
    </row>
    <row r="1023" spans="1:24" s="44" customFormat="1" ht="21.75" x14ac:dyDescent="0.5">
      <c r="A1023" s="253">
        <v>1583</v>
      </c>
      <c r="B1023" s="33" t="s">
        <v>13</v>
      </c>
      <c r="C1023" s="46">
        <v>410</v>
      </c>
      <c r="D1023" s="46">
        <v>3</v>
      </c>
      <c r="E1023" s="46">
        <v>4200</v>
      </c>
      <c r="F1023" s="34">
        <v>9</v>
      </c>
      <c r="G1023" s="32" t="s">
        <v>25</v>
      </c>
      <c r="H1023" s="32" t="s">
        <v>25</v>
      </c>
      <c r="I1023" s="32">
        <v>51</v>
      </c>
      <c r="J1023" s="32"/>
      <c r="K1023" s="32">
        <f>SUM(I1023)</f>
        <v>51</v>
      </c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42" t="s">
        <v>32</v>
      </c>
    </row>
    <row r="1024" spans="1:24" s="44" customFormat="1" ht="21.75" x14ac:dyDescent="0.5">
      <c r="A1024" s="253">
        <v>1584</v>
      </c>
      <c r="B1024" s="33" t="s">
        <v>13</v>
      </c>
      <c r="C1024" s="46">
        <v>8970</v>
      </c>
      <c r="D1024" s="46">
        <v>47</v>
      </c>
      <c r="E1024" s="46">
        <v>3663</v>
      </c>
      <c r="F1024" s="34">
        <v>15</v>
      </c>
      <c r="G1024" s="32" t="s">
        <v>25</v>
      </c>
      <c r="H1024" s="32" t="s">
        <v>25</v>
      </c>
      <c r="I1024" s="32">
        <v>14</v>
      </c>
      <c r="J1024" s="32"/>
      <c r="K1024" s="32"/>
      <c r="L1024" s="32"/>
      <c r="M1024" s="32">
        <f>SUM(I1024)</f>
        <v>14</v>
      </c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228" t="s">
        <v>538</v>
      </c>
    </row>
    <row r="1025" spans="1:24" s="44" customFormat="1" ht="21.75" x14ac:dyDescent="0.5">
      <c r="A1025" s="253">
        <v>1585</v>
      </c>
      <c r="B1025" s="33" t="s">
        <v>13</v>
      </c>
      <c r="C1025" s="46">
        <v>52970</v>
      </c>
      <c r="D1025" s="46">
        <v>1010</v>
      </c>
      <c r="E1025" s="46">
        <v>1050</v>
      </c>
      <c r="F1025" s="34">
        <v>9</v>
      </c>
      <c r="G1025" s="32" t="s">
        <v>25</v>
      </c>
      <c r="H1025" s="32">
        <v>3</v>
      </c>
      <c r="I1025" s="32" t="s">
        <v>25</v>
      </c>
      <c r="J1025" s="32">
        <f>SUM(H1025*100)</f>
        <v>300</v>
      </c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228" t="s">
        <v>161</v>
      </c>
    </row>
    <row r="1026" spans="1:24" s="44" customFormat="1" ht="21.75" x14ac:dyDescent="0.5">
      <c r="A1026" s="253">
        <v>1586</v>
      </c>
      <c r="B1026" s="33" t="s">
        <v>13</v>
      </c>
      <c r="C1026" s="46">
        <v>103</v>
      </c>
      <c r="D1026" s="46">
        <v>1217</v>
      </c>
      <c r="E1026" s="46">
        <v>4058</v>
      </c>
      <c r="F1026" s="34">
        <v>4</v>
      </c>
      <c r="G1026" s="32">
        <v>1</v>
      </c>
      <c r="H1026" s="32">
        <v>1</v>
      </c>
      <c r="I1026" s="32" t="s">
        <v>25</v>
      </c>
      <c r="J1026" s="32">
        <f>SUM(G1026*400+H1026*100)</f>
        <v>500</v>
      </c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228" t="s">
        <v>533</v>
      </c>
    </row>
    <row r="1027" spans="1:24" s="44" customFormat="1" x14ac:dyDescent="0.65">
      <c r="A1027" s="315" t="s">
        <v>2000</v>
      </c>
      <c r="B1027" s="315"/>
      <c r="C1027" s="315"/>
      <c r="D1027" s="315"/>
      <c r="E1027" s="315"/>
      <c r="F1027" s="315"/>
      <c r="G1027" s="315"/>
      <c r="H1027" s="315"/>
      <c r="I1027" s="315"/>
      <c r="J1027" s="315"/>
      <c r="K1027" s="315"/>
      <c r="L1027" s="315"/>
      <c r="M1027" s="315"/>
      <c r="N1027" s="315"/>
      <c r="O1027" s="315"/>
      <c r="P1027" s="315"/>
      <c r="Q1027" s="315"/>
      <c r="R1027" s="315"/>
      <c r="S1027" s="315"/>
      <c r="T1027" s="315"/>
      <c r="U1027" s="315"/>
      <c r="V1027" s="315"/>
      <c r="W1027" s="315"/>
      <c r="X1027" s="315"/>
    </row>
    <row r="1028" spans="1:24" s="44" customFormat="1" x14ac:dyDescent="0.5">
      <c r="A1028" s="313" t="s">
        <v>1102</v>
      </c>
      <c r="B1028" s="313"/>
      <c r="C1028" s="313"/>
      <c r="D1028" s="313"/>
      <c r="E1028" s="313"/>
      <c r="F1028" s="313"/>
      <c r="G1028" s="313"/>
      <c r="H1028" s="313"/>
      <c r="I1028" s="313"/>
      <c r="J1028" s="313"/>
      <c r="K1028" s="313"/>
      <c r="L1028" s="313"/>
      <c r="M1028" s="313"/>
      <c r="N1028" s="313"/>
      <c r="O1028" s="313"/>
      <c r="P1028" s="313"/>
      <c r="Q1028" s="313"/>
      <c r="R1028" s="313"/>
      <c r="S1028" s="313"/>
      <c r="T1028" s="313"/>
      <c r="U1028" s="313"/>
      <c r="V1028" s="313"/>
      <c r="W1028" s="313"/>
      <c r="X1028" s="313"/>
    </row>
    <row r="1029" spans="1:24" s="44" customFormat="1" x14ac:dyDescent="0.5">
      <c r="A1029" s="276" t="s">
        <v>1069</v>
      </c>
      <c r="B1029" s="276"/>
      <c r="C1029" s="276"/>
      <c r="D1029" s="276"/>
      <c r="E1029" s="276"/>
      <c r="F1029" s="276"/>
      <c r="G1029" s="276"/>
      <c r="H1029" s="276"/>
      <c r="I1029" s="276"/>
      <c r="J1029" s="276"/>
      <c r="K1029" s="276"/>
      <c r="L1029" s="276"/>
      <c r="M1029" s="276"/>
      <c r="N1029" s="276"/>
      <c r="O1029" s="276"/>
      <c r="P1029" s="276"/>
      <c r="Q1029" s="276"/>
      <c r="R1029" s="276"/>
      <c r="S1029" s="276"/>
      <c r="T1029" s="276"/>
      <c r="U1029" s="276"/>
      <c r="V1029" s="276"/>
      <c r="W1029" s="276"/>
      <c r="X1029" s="276"/>
    </row>
    <row r="1030" spans="1:24" s="44" customFormat="1" x14ac:dyDescent="0.65">
      <c r="A1030" s="314" t="s">
        <v>1070</v>
      </c>
      <c r="B1030" s="314"/>
      <c r="C1030" s="314"/>
      <c r="D1030" s="314"/>
      <c r="E1030" s="314"/>
      <c r="F1030" s="314"/>
      <c r="G1030" s="314"/>
      <c r="H1030" s="314"/>
      <c r="I1030" s="314"/>
      <c r="J1030" s="314"/>
      <c r="K1030" s="314"/>
      <c r="L1030" s="314"/>
      <c r="M1030" s="314"/>
      <c r="N1030" s="314"/>
      <c r="O1030" s="314"/>
      <c r="P1030" s="314"/>
      <c r="Q1030" s="314"/>
      <c r="R1030" s="314"/>
      <c r="S1030" s="314"/>
      <c r="T1030" s="314"/>
      <c r="U1030" s="314"/>
      <c r="V1030" s="314"/>
      <c r="W1030" s="314"/>
      <c r="X1030" s="314"/>
    </row>
    <row r="1031" spans="1:24" s="44" customFormat="1" ht="21.75" x14ac:dyDescent="0.5">
      <c r="A1031" s="271" t="s">
        <v>1089</v>
      </c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3"/>
      <c r="O1031" s="271" t="s">
        <v>1101</v>
      </c>
      <c r="P1031" s="272"/>
      <c r="Q1031" s="272"/>
      <c r="R1031" s="272"/>
      <c r="S1031" s="272"/>
      <c r="T1031" s="272"/>
      <c r="U1031" s="272"/>
      <c r="V1031" s="272"/>
      <c r="W1031" s="272"/>
      <c r="X1031" s="273"/>
    </row>
    <row r="1032" spans="1:24" s="44" customFormat="1" ht="21.75" x14ac:dyDescent="0.5">
      <c r="A1032" s="306" t="s">
        <v>1071</v>
      </c>
      <c r="B1032" s="156"/>
      <c r="C1032" s="144"/>
      <c r="D1032" s="277" t="s">
        <v>0</v>
      </c>
      <c r="E1032" s="289" t="s">
        <v>1</v>
      </c>
      <c r="F1032" s="143"/>
      <c r="G1032" s="291" t="s">
        <v>18</v>
      </c>
      <c r="H1032" s="292"/>
      <c r="I1032" s="293"/>
      <c r="J1032" s="265" t="s">
        <v>1088</v>
      </c>
      <c r="K1032" s="266"/>
      <c r="L1032" s="266"/>
      <c r="M1032" s="266"/>
      <c r="N1032" s="267"/>
      <c r="O1032" s="268" t="s">
        <v>1071</v>
      </c>
      <c r="P1032" s="156"/>
      <c r="Q1032" s="156"/>
      <c r="R1032" s="156"/>
      <c r="S1032" s="308" t="s">
        <v>1088</v>
      </c>
      <c r="T1032" s="309"/>
      <c r="U1032" s="309"/>
      <c r="V1032" s="309"/>
      <c r="W1032" s="310"/>
      <c r="X1032" s="261" t="s">
        <v>1100</v>
      </c>
    </row>
    <row r="1033" spans="1:24" s="44" customFormat="1" ht="21.75" x14ac:dyDescent="0.5">
      <c r="A1033" s="307"/>
      <c r="B1033" s="157" t="s">
        <v>1072</v>
      </c>
      <c r="C1033" s="145" t="s">
        <v>1073</v>
      </c>
      <c r="D1033" s="278"/>
      <c r="E1033" s="290"/>
      <c r="F1033" s="154" t="s">
        <v>1075</v>
      </c>
      <c r="G1033" s="277" t="s">
        <v>19</v>
      </c>
      <c r="H1033" s="277" t="s">
        <v>20</v>
      </c>
      <c r="I1033" s="277" t="s">
        <v>21</v>
      </c>
      <c r="J1033" s="146"/>
      <c r="K1033" s="261" t="s">
        <v>1079</v>
      </c>
      <c r="L1033" s="261" t="s">
        <v>1080</v>
      </c>
      <c r="M1033" s="147"/>
      <c r="N1033" s="149" t="s">
        <v>1086</v>
      </c>
      <c r="O1033" s="269"/>
      <c r="P1033" s="157"/>
      <c r="Q1033" s="157" t="s">
        <v>1072</v>
      </c>
      <c r="R1033" s="157" t="s">
        <v>1094</v>
      </c>
      <c r="S1033" s="149"/>
      <c r="T1033" s="281" t="s">
        <v>1079</v>
      </c>
      <c r="U1033" s="261" t="s">
        <v>1080</v>
      </c>
      <c r="V1033" s="147"/>
      <c r="W1033" s="149" t="s">
        <v>1097</v>
      </c>
      <c r="X1033" s="262"/>
    </row>
    <row r="1034" spans="1:24" s="44" customFormat="1" ht="21.75" x14ac:dyDescent="0.5">
      <c r="A1034" s="307"/>
      <c r="B1034" s="157" t="s">
        <v>22</v>
      </c>
      <c r="C1034" s="145" t="s">
        <v>1074</v>
      </c>
      <c r="D1034" s="278"/>
      <c r="E1034" s="290"/>
      <c r="F1034" s="106" t="s">
        <v>1076</v>
      </c>
      <c r="G1034" s="278"/>
      <c r="H1034" s="278"/>
      <c r="I1034" s="278"/>
      <c r="J1034" s="148" t="s">
        <v>1078</v>
      </c>
      <c r="K1034" s="262"/>
      <c r="L1034" s="262"/>
      <c r="M1034" s="147" t="s">
        <v>1081</v>
      </c>
      <c r="N1034" s="150" t="s">
        <v>1085</v>
      </c>
      <c r="O1034" s="269"/>
      <c r="P1034" s="157" t="s">
        <v>1090</v>
      </c>
      <c r="Q1034" s="157" t="s">
        <v>1091</v>
      </c>
      <c r="R1034" s="157" t="s">
        <v>1095</v>
      </c>
      <c r="S1034" s="150" t="s">
        <v>1078</v>
      </c>
      <c r="T1034" s="284"/>
      <c r="U1034" s="262"/>
      <c r="V1034" s="147" t="s">
        <v>1081</v>
      </c>
      <c r="W1034" s="150" t="s">
        <v>1098</v>
      </c>
      <c r="X1034" s="262"/>
    </row>
    <row r="1035" spans="1:24" s="44" customFormat="1" ht="21.75" x14ac:dyDescent="0.5">
      <c r="A1035" s="307"/>
      <c r="B1035" s="157"/>
      <c r="C1035" s="145" t="s">
        <v>861</v>
      </c>
      <c r="D1035" s="278"/>
      <c r="E1035" s="290"/>
      <c r="F1035" s="154" t="s">
        <v>1077</v>
      </c>
      <c r="G1035" s="278"/>
      <c r="H1035" s="278"/>
      <c r="I1035" s="278"/>
      <c r="J1035" s="148" t="s">
        <v>1082</v>
      </c>
      <c r="K1035" s="262"/>
      <c r="L1035" s="262"/>
      <c r="M1035" s="147" t="s">
        <v>1084</v>
      </c>
      <c r="N1035" s="150" t="s">
        <v>1087</v>
      </c>
      <c r="O1035" s="269"/>
      <c r="P1035" s="157"/>
      <c r="Q1035" s="157" t="s">
        <v>1092</v>
      </c>
      <c r="R1035" s="157" t="s">
        <v>1096</v>
      </c>
      <c r="S1035" s="150" t="s">
        <v>1082</v>
      </c>
      <c r="T1035" s="284"/>
      <c r="U1035" s="262"/>
      <c r="V1035" s="147" t="s">
        <v>1084</v>
      </c>
      <c r="W1035" s="150" t="s">
        <v>1091</v>
      </c>
      <c r="X1035" s="262"/>
    </row>
    <row r="1036" spans="1:24" s="44" customFormat="1" ht="21.75" x14ac:dyDescent="0.5">
      <c r="A1036" s="28"/>
      <c r="B1036" s="158"/>
      <c r="C1036" s="22"/>
      <c r="D1036" s="153"/>
      <c r="E1036" s="22"/>
      <c r="F1036" s="155"/>
      <c r="G1036" s="295"/>
      <c r="H1036" s="295"/>
      <c r="I1036" s="295"/>
      <c r="J1036" s="152" t="s">
        <v>1083</v>
      </c>
      <c r="K1036" s="263"/>
      <c r="L1036" s="263"/>
      <c r="M1036" s="30" t="s">
        <v>1085</v>
      </c>
      <c r="N1036" s="151" t="s">
        <v>1072</v>
      </c>
      <c r="O1036" s="270"/>
      <c r="P1036" s="158"/>
      <c r="Q1036" s="158" t="s">
        <v>1093</v>
      </c>
      <c r="R1036" s="158"/>
      <c r="S1036" s="151" t="s">
        <v>1083</v>
      </c>
      <c r="T1036" s="296"/>
      <c r="U1036" s="263"/>
      <c r="V1036" s="30" t="s">
        <v>1085</v>
      </c>
      <c r="W1036" s="151" t="s">
        <v>1099</v>
      </c>
      <c r="X1036" s="263"/>
    </row>
    <row r="1037" spans="1:24" s="44" customFormat="1" ht="21.75" x14ac:dyDescent="0.5">
      <c r="A1037" s="253">
        <v>1587</v>
      </c>
      <c r="B1037" s="33" t="s">
        <v>13</v>
      </c>
      <c r="C1037" s="46">
        <v>42190</v>
      </c>
      <c r="D1037" s="46">
        <v>605</v>
      </c>
      <c r="E1037" s="46">
        <v>572</v>
      </c>
      <c r="F1037" s="34"/>
      <c r="G1037" s="32">
        <v>1</v>
      </c>
      <c r="H1037" s="32" t="s">
        <v>25</v>
      </c>
      <c r="I1037" s="32">
        <v>46</v>
      </c>
      <c r="J1037" s="32">
        <f>SUM(G1037*400+I1037)</f>
        <v>446</v>
      </c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42" t="s">
        <v>533</v>
      </c>
    </row>
    <row r="1038" spans="1:24" s="44" customFormat="1" ht="21.75" x14ac:dyDescent="0.5">
      <c r="A1038" s="253">
        <v>1588</v>
      </c>
      <c r="B1038" s="33" t="s">
        <v>13</v>
      </c>
      <c r="C1038" s="46">
        <v>42068</v>
      </c>
      <c r="D1038" s="46">
        <v>462</v>
      </c>
      <c r="E1038" s="46">
        <v>470</v>
      </c>
      <c r="F1038" s="34">
        <v>9</v>
      </c>
      <c r="G1038" s="32" t="s">
        <v>25</v>
      </c>
      <c r="H1038" s="32">
        <v>1</v>
      </c>
      <c r="I1038" s="32">
        <v>34</v>
      </c>
      <c r="J1038" s="32"/>
      <c r="K1038" s="32">
        <f>SUM(H1038*100+I1038)</f>
        <v>134</v>
      </c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42" t="s">
        <v>32</v>
      </c>
    </row>
    <row r="1039" spans="1:24" s="44" customFormat="1" ht="21.75" x14ac:dyDescent="0.5">
      <c r="A1039" s="253">
        <v>1589</v>
      </c>
      <c r="B1039" s="33" t="s">
        <v>13</v>
      </c>
      <c r="C1039" s="46">
        <v>42066</v>
      </c>
      <c r="D1039" s="46">
        <v>463</v>
      </c>
      <c r="E1039" s="46">
        <v>471</v>
      </c>
      <c r="F1039" s="34">
        <v>15</v>
      </c>
      <c r="G1039" s="32" t="s">
        <v>25</v>
      </c>
      <c r="H1039" s="32">
        <v>3</v>
      </c>
      <c r="I1039" s="32">
        <v>13</v>
      </c>
      <c r="J1039" s="32"/>
      <c r="K1039" s="32">
        <f>SUM(H1039*100+I1039)</f>
        <v>313</v>
      </c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42" t="s">
        <v>32</v>
      </c>
    </row>
    <row r="1040" spans="1:24" s="44" customFormat="1" ht="21.75" x14ac:dyDescent="0.5">
      <c r="A1040" s="253">
        <v>1590</v>
      </c>
      <c r="B1040" s="33" t="s">
        <v>13</v>
      </c>
      <c r="C1040" s="46">
        <v>2020</v>
      </c>
      <c r="D1040" s="46">
        <v>1271</v>
      </c>
      <c r="E1040" s="46">
        <v>4789</v>
      </c>
      <c r="F1040" s="34">
        <v>9</v>
      </c>
      <c r="G1040" s="32" t="s">
        <v>25</v>
      </c>
      <c r="H1040" s="32">
        <v>1</v>
      </c>
      <c r="I1040" s="32">
        <v>90.7</v>
      </c>
      <c r="J1040" s="32"/>
      <c r="K1040" s="32"/>
      <c r="L1040" s="32">
        <f>SUM(H1040*100+I1040)</f>
        <v>190.7</v>
      </c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42" t="s">
        <v>398</v>
      </c>
    </row>
    <row r="1041" spans="1:24" s="44" customFormat="1" ht="21.75" x14ac:dyDescent="0.5">
      <c r="A1041" s="253">
        <v>1591</v>
      </c>
      <c r="B1041" s="33" t="s">
        <v>13</v>
      </c>
      <c r="C1041" s="46">
        <v>1021</v>
      </c>
      <c r="D1041" s="46">
        <v>1272</v>
      </c>
      <c r="E1041" s="46">
        <v>4790</v>
      </c>
      <c r="F1041" s="34">
        <v>9</v>
      </c>
      <c r="G1041" s="32" t="s">
        <v>25</v>
      </c>
      <c r="H1041" s="32">
        <v>1</v>
      </c>
      <c r="I1041" s="32">
        <v>89.1</v>
      </c>
      <c r="J1041" s="32">
        <f>SUM(H1041*100+I1041)</f>
        <v>189.1</v>
      </c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42" t="s">
        <v>541</v>
      </c>
    </row>
    <row r="1042" spans="1:24" s="44" customFormat="1" ht="21.75" x14ac:dyDescent="0.5">
      <c r="A1042" s="253">
        <v>1592</v>
      </c>
      <c r="B1042" s="33" t="s">
        <v>13</v>
      </c>
      <c r="C1042" s="46">
        <v>1119</v>
      </c>
      <c r="D1042" s="46">
        <v>1255</v>
      </c>
      <c r="E1042" s="46">
        <v>4462</v>
      </c>
      <c r="F1042" s="34">
        <v>9</v>
      </c>
      <c r="G1042" s="32" t="s">
        <v>25</v>
      </c>
      <c r="H1042" s="32">
        <v>1</v>
      </c>
      <c r="I1042" s="32">
        <v>92.7</v>
      </c>
      <c r="J1042" s="32">
        <f>SUM(H1042*100+I1042)</f>
        <v>192.7</v>
      </c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42" t="s">
        <v>161</v>
      </c>
    </row>
    <row r="1043" spans="1:24" s="44" customFormat="1" ht="21.75" x14ac:dyDescent="0.5">
      <c r="A1043" s="253">
        <v>1593</v>
      </c>
      <c r="B1043" s="33" t="s">
        <v>13</v>
      </c>
      <c r="C1043" s="46">
        <v>2022</v>
      </c>
      <c r="D1043" s="46">
        <v>1273</v>
      </c>
      <c r="E1043" s="46">
        <v>4791</v>
      </c>
      <c r="F1043" s="34">
        <v>9</v>
      </c>
      <c r="G1043" s="32" t="s">
        <v>25</v>
      </c>
      <c r="H1043" s="32">
        <v>2</v>
      </c>
      <c r="I1043" s="32">
        <v>6.3</v>
      </c>
      <c r="J1043" s="32">
        <f>SUM(H1043*100+I1043)</f>
        <v>206.3</v>
      </c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42" t="s">
        <v>541</v>
      </c>
    </row>
    <row r="1044" spans="1:24" s="44" customFormat="1" ht="21.75" x14ac:dyDescent="0.5">
      <c r="A1044" s="253">
        <v>1594</v>
      </c>
      <c r="B1044" s="33" t="s">
        <v>13</v>
      </c>
      <c r="C1044" s="46">
        <v>52969</v>
      </c>
      <c r="D1044" s="46">
        <v>1007</v>
      </c>
      <c r="E1044" s="46">
        <v>1047</v>
      </c>
      <c r="F1044" s="34">
        <v>9</v>
      </c>
      <c r="G1044" s="32">
        <v>1</v>
      </c>
      <c r="H1044" s="32" t="s">
        <v>25</v>
      </c>
      <c r="I1044" s="32">
        <v>88</v>
      </c>
      <c r="J1044" s="32">
        <f>SUM(G1044*400+I1044)</f>
        <v>488</v>
      </c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42" t="s">
        <v>161</v>
      </c>
    </row>
    <row r="1045" spans="1:24" s="44" customFormat="1" ht="21.75" x14ac:dyDescent="0.5">
      <c r="A1045" s="253">
        <v>1595</v>
      </c>
      <c r="B1045" s="33" t="s">
        <v>13</v>
      </c>
      <c r="C1045" s="46">
        <v>42065</v>
      </c>
      <c r="D1045" s="46">
        <v>464</v>
      </c>
      <c r="E1045" s="46">
        <v>472</v>
      </c>
      <c r="F1045" s="34">
        <v>9</v>
      </c>
      <c r="G1045" s="32" t="s">
        <v>25</v>
      </c>
      <c r="H1045" s="32">
        <v>1</v>
      </c>
      <c r="I1045" s="32">
        <v>36</v>
      </c>
      <c r="J1045" s="32"/>
      <c r="K1045" s="32">
        <f>SUM(H1045*100+I1045)</f>
        <v>136</v>
      </c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42" t="s">
        <v>235</v>
      </c>
    </row>
    <row r="1046" spans="1:24" s="44" customFormat="1" ht="21.75" x14ac:dyDescent="0.5">
      <c r="A1046" s="253">
        <v>1596</v>
      </c>
      <c r="B1046" s="33" t="s">
        <v>13</v>
      </c>
      <c r="C1046" s="46">
        <v>8945</v>
      </c>
      <c r="D1046" s="46">
        <v>46</v>
      </c>
      <c r="E1046" s="46">
        <v>7649</v>
      </c>
      <c r="F1046" s="34">
        <v>9</v>
      </c>
      <c r="G1046" s="32" t="s">
        <v>25</v>
      </c>
      <c r="H1046" s="32">
        <v>1</v>
      </c>
      <c r="I1046" s="32">
        <v>35</v>
      </c>
      <c r="J1046" s="32"/>
      <c r="K1046" s="32">
        <f>SUM(H1046*100+I1046)</f>
        <v>135</v>
      </c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42" t="s">
        <v>32</v>
      </c>
    </row>
    <row r="1047" spans="1:24" s="44" customFormat="1" ht="21.75" x14ac:dyDescent="0.5">
      <c r="A1047" s="253">
        <v>1597</v>
      </c>
      <c r="B1047" s="33" t="s">
        <v>13</v>
      </c>
      <c r="C1047" s="46">
        <v>51202</v>
      </c>
      <c r="D1047" s="46">
        <v>1008</v>
      </c>
      <c r="E1047" s="46">
        <v>1048</v>
      </c>
      <c r="F1047" s="34">
        <v>9</v>
      </c>
      <c r="G1047" s="32">
        <v>1</v>
      </c>
      <c r="H1047" s="32">
        <v>2</v>
      </c>
      <c r="I1047" s="32">
        <v>26</v>
      </c>
      <c r="J1047" s="32"/>
      <c r="K1047" s="32"/>
      <c r="L1047" s="32"/>
      <c r="M1047" s="32"/>
      <c r="N1047" s="32">
        <f>SUM(G1047*400+H1047*100+I1047)</f>
        <v>626</v>
      </c>
      <c r="O1047" s="32"/>
      <c r="P1047" s="32"/>
      <c r="Q1047" s="32"/>
      <c r="R1047" s="32"/>
      <c r="S1047" s="32"/>
      <c r="T1047" s="32"/>
      <c r="U1047" s="32"/>
      <c r="V1047" s="32"/>
      <c r="W1047" s="32"/>
      <c r="X1047" s="42" t="s">
        <v>813</v>
      </c>
    </row>
    <row r="1048" spans="1:24" s="44" customFormat="1" ht="21.75" x14ac:dyDescent="0.5">
      <c r="A1048" s="253">
        <v>1598</v>
      </c>
      <c r="B1048" s="33" t="s">
        <v>13</v>
      </c>
      <c r="C1048" s="46">
        <v>51203</v>
      </c>
      <c r="D1048" s="46">
        <v>1009</v>
      </c>
      <c r="E1048" s="46">
        <v>1049</v>
      </c>
      <c r="F1048" s="34"/>
      <c r="G1048" s="32">
        <v>1</v>
      </c>
      <c r="H1048" s="32">
        <v>2</v>
      </c>
      <c r="I1048" s="32">
        <v>2</v>
      </c>
      <c r="J1048" s="32">
        <f>SUM(G1048*400+H1048*100+I1048)</f>
        <v>602</v>
      </c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42" t="s">
        <v>533</v>
      </c>
    </row>
    <row r="1049" spans="1:24" s="44" customFormat="1" ht="21.75" x14ac:dyDescent="0.5">
      <c r="A1049" s="253">
        <v>1599</v>
      </c>
      <c r="B1049" s="33" t="s">
        <v>13</v>
      </c>
      <c r="C1049" s="46">
        <v>52971</v>
      </c>
      <c r="D1049" s="46">
        <v>1011</v>
      </c>
      <c r="E1049" s="46">
        <v>3980</v>
      </c>
      <c r="F1049" s="34">
        <v>9</v>
      </c>
      <c r="G1049" s="32">
        <v>1</v>
      </c>
      <c r="H1049" s="32">
        <v>3</v>
      </c>
      <c r="I1049" s="32">
        <v>6.8</v>
      </c>
      <c r="J1049" s="32"/>
      <c r="K1049" s="32"/>
      <c r="L1049" s="32"/>
      <c r="M1049" s="32"/>
      <c r="N1049" s="32">
        <f>SUM(G1049*400+H1049*100+I1049)</f>
        <v>706.8</v>
      </c>
      <c r="O1049" s="32"/>
      <c r="P1049" s="32"/>
      <c r="Q1049" s="32"/>
      <c r="R1049" s="32"/>
      <c r="S1049" s="32"/>
      <c r="T1049" s="32"/>
      <c r="U1049" s="32"/>
      <c r="V1049" s="32"/>
      <c r="W1049" s="32"/>
      <c r="X1049" s="42" t="s">
        <v>814</v>
      </c>
    </row>
    <row r="1050" spans="1:24" s="44" customFormat="1" ht="21.75" x14ac:dyDescent="0.5">
      <c r="A1050" s="253">
        <v>1600</v>
      </c>
      <c r="B1050" s="33" t="s">
        <v>13</v>
      </c>
      <c r="C1050" s="46">
        <v>3743</v>
      </c>
      <c r="D1050" s="46">
        <v>1300</v>
      </c>
      <c r="E1050" s="46">
        <v>4975</v>
      </c>
      <c r="F1050" s="34">
        <v>9</v>
      </c>
      <c r="G1050" s="32">
        <v>2</v>
      </c>
      <c r="H1050" s="32">
        <v>1</v>
      </c>
      <c r="I1050" s="32">
        <v>2.5</v>
      </c>
      <c r="J1050" s="32"/>
      <c r="K1050" s="32"/>
      <c r="L1050" s="32"/>
      <c r="M1050" s="32"/>
      <c r="N1050" s="32">
        <f>SUM(G1050*400+H1050*100+I1050)</f>
        <v>902.5</v>
      </c>
      <c r="O1050" s="32"/>
      <c r="P1050" s="32"/>
      <c r="Q1050" s="32"/>
      <c r="R1050" s="32"/>
      <c r="S1050" s="32"/>
      <c r="T1050" s="32"/>
      <c r="U1050" s="32"/>
      <c r="V1050" s="32"/>
      <c r="W1050" s="32"/>
      <c r="X1050" s="42" t="s">
        <v>815</v>
      </c>
    </row>
    <row r="1051" spans="1:24" s="44" customFormat="1" ht="21.75" x14ac:dyDescent="0.5">
      <c r="A1051" s="253">
        <v>1601</v>
      </c>
      <c r="B1051" s="33" t="s">
        <v>13</v>
      </c>
      <c r="C1051" s="46">
        <v>3742</v>
      </c>
      <c r="D1051" s="46">
        <v>1299</v>
      </c>
      <c r="E1051" s="46">
        <v>4974</v>
      </c>
      <c r="F1051" s="34">
        <v>9</v>
      </c>
      <c r="G1051" s="32">
        <v>1</v>
      </c>
      <c r="H1051" s="32">
        <v>3</v>
      </c>
      <c r="I1051" s="32">
        <v>4.7</v>
      </c>
      <c r="J1051" s="32"/>
      <c r="K1051" s="32"/>
      <c r="L1051" s="32"/>
      <c r="M1051" s="32"/>
      <c r="N1051" s="32">
        <f>SUM(G1051*400+H1051*100+I1051)</f>
        <v>704.7</v>
      </c>
      <c r="O1051" s="32"/>
      <c r="P1051" s="32"/>
      <c r="Q1051" s="32"/>
      <c r="R1051" s="32"/>
      <c r="S1051" s="32"/>
      <c r="T1051" s="32"/>
      <c r="U1051" s="32"/>
      <c r="V1051" s="32"/>
      <c r="W1051" s="32"/>
      <c r="X1051" s="42" t="s">
        <v>816</v>
      </c>
    </row>
    <row r="1052" spans="1:24" s="44" customFormat="1" ht="21.75" x14ac:dyDescent="0.5">
      <c r="A1052" s="253">
        <v>1602</v>
      </c>
      <c r="B1052" s="33" t="s">
        <v>13</v>
      </c>
      <c r="C1052" s="46">
        <v>3741</v>
      </c>
      <c r="D1052" s="46">
        <v>1298</v>
      </c>
      <c r="E1052" s="46">
        <v>4973</v>
      </c>
      <c r="F1052" s="34"/>
      <c r="G1052" s="32">
        <v>2</v>
      </c>
      <c r="H1052" s="32">
        <v>3</v>
      </c>
      <c r="I1052" s="32">
        <v>92.6</v>
      </c>
      <c r="J1052" s="32">
        <f>SUM(G1052*400+H1052*100+I1052)</f>
        <v>1192.5999999999999</v>
      </c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42" t="s">
        <v>532</v>
      </c>
    </row>
    <row r="1053" spans="1:24" s="44" customFormat="1" ht="21.75" x14ac:dyDescent="0.5">
      <c r="A1053" s="253">
        <v>1603</v>
      </c>
      <c r="B1053" s="33" t="s">
        <v>13</v>
      </c>
      <c r="C1053" s="46">
        <v>5955</v>
      </c>
      <c r="D1053" s="46">
        <v>30</v>
      </c>
      <c r="E1053" s="46">
        <v>6007</v>
      </c>
      <c r="F1053" s="34">
        <v>9</v>
      </c>
      <c r="G1053" s="32" t="s">
        <v>25</v>
      </c>
      <c r="H1053" s="32">
        <v>1</v>
      </c>
      <c r="I1053" s="32">
        <v>89.8</v>
      </c>
      <c r="J1053" s="32"/>
      <c r="K1053" s="32"/>
      <c r="L1053" s="32"/>
      <c r="M1053" s="32">
        <f>SUM(H1053*100+I1053)</f>
        <v>189.8</v>
      </c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42" t="s">
        <v>538</v>
      </c>
    </row>
    <row r="1054" spans="1:24" s="44" customFormat="1" ht="21.75" x14ac:dyDescent="0.5">
      <c r="A1054" s="253">
        <v>1604</v>
      </c>
      <c r="B1054" s="33" t="s">
        <v>13</v>
      </c>
      <c r="C1054" s="46">
        <v>235</v>
      </c>
      <c r="D1054" s="46">
        <v>1226</v>
      </c>
      <c r="E1054" s="46">
        <v>4150</v>
      </c>
      <c r="F1054" s="34">
        <v>4</v>
      </c>
      <c r="G1054" s="32" t="s">
        <v>25</v>
      </c>
      <c r="H1054" s="32">
        <v>1</v>
      </c>
      <c r="I1054" s="32">
        <v>89.7</v>
      </c>
      <c r="J1054" s="32"/>
      <c r="K1054" s="32"/>
      <c r="L1054" s="32"/>
      <c r="M1054" s="32">
        <f>SUM(H1054*100+I1054)</f>
        <v>189.7</v>
      </c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42" t="s">
        <v>538</v>
      </c>
    </row>
    <row r="1055" spans="1:24" s="44" customFormat="1" ht="21.75" x14ac:dyDescent="0.5">
      <c r="A1055" s="253">
        <v>1605</v>
      </c>
      <c r="B1055" s="33" t="s">
        <v>13</v>
      </c>
      <c r="C1055" s="46">
        <v>5057</v>
      </c>
      <c r="D1055" s="46">
        <v>9</v>
      </c>
      <c r="E1055" s="46">
        <v>5645</v>
      </c>
      <c r="F1055" s="34">
        <v>9</v>
      </c>
      <c r="G1055" s="32" t="s">
        <v>25</v>
      </c>
      <c r="H1055" s="32">
        <v>1</v>
      </c>
      <c r="I1055" s="32">
        <v>27.1</v>
      </c>
      <c r="J1055" s="32"/>
      <c r="K1055" s="32">
        <f>SUM(H1055*100+I1055)</f>
        <v>127.1</v>
      </c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42" t="s">
        <v>32</v>
      </c>
    </row>
    <row r="1056" spans="1:24" s="44" customFormat="1" ht="21.75" x14ac:dyDescent="0.5">
      <c r="A1056" s="253">
        <v>1606</v>
      </c>
      <c r="B1056" s="33" t="s">
        <v>13</v>
      </c>
      <c r="C1056" s="46">
        <v>236</v>
      </c>
      <c r="D1056" s="46">
        <v>1227</v>
      </c>
      <c r="E1056" s="46">
        <v>4151</v>
      </c>
      <c r="F1056" s="34">
        <v>9</v>
      </c>
      <c r="G1056" s="32" t="s">
        <v>25</v>
      </c>
      <c r="H1056" s="32">
        <v>1</v>
      </c>
      <c r="I1056" s="32">
        <v>59.8</v>
      </c>
      <c r="J1056" s="32"/>
      <c r="K1056" s="32">
        <f>SUM(H1056*100+I1056)</f>
        <v>159.80000000000001</v>
      </c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42" t="s">
        <v>32</v>
      </c>
    </row>
    <row r="1057" spans="1:24" s="44" customFormat="1" ht="21.75" x14ac:dyDescent="0.5">
      <c r="A1057" s="253">
        <v>1607</v>
      </c>
      <c r="B1057" s="33" t="s">
        <v>13</v>
      </c>
      <c r="C1057" s="46">
        <v>237</v>
      </c>
      <c r="D1057" s="46">
        <v>1228</v>
      </c>
      <c r="E1057" s="46">
        <v>4152</v>
      </c>
      <c r="F1057" s="34">
        <v>9</v>
      </c>
      <c r="G1057" s="32" t="s">
        <v>25</v>
      </c>
      <c r="H1057" s="32">
        <v>2</v>
      </c>
      <c r="I1057" s="32">
        <v>63.9</v>
      </c>
      <c r="J1057" s="32"/>
      <c r="K1057" s="32"/>
      <c r="L1057" s="32"/>
      <c r="M1057" s="32">
        <f>SUM(H1057*100+I1057)</f>
        <v>263.89999999999998</v>
      </c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42" t="s">
        <v>538</v>
      </c>
    </row>
    <row r="1058" spans="1:24" s="44" customFormat="1" ht="21.75" x14ac:dyDescent="0.5">
      <c r="A1058" s="253">
        <v>1608</v>
      </c>
      <c r="B1058" s="33" t="s">
        <v>13</v>
      </c>
      <c r="C1058" s="46">
        <v>10193</v>
      </c>
      <c r="D1058" s="46">
        <v>1334</v>
      </c>
      <c r="E1058" s="46">
        <v>8431</v>
      </c>
      <c r="F1058" s="34">
        <v>15</v>
      </c>
      <c r="G1058" s="32" t="s">
        <v>25</v>
      </c>
      <c r="H1058" s="32" t="s">
        <v>25</v>
      </c>
      <c r="I1058" s="32">
        <v>63</v>
      </c>
      <c r="J1058" s="32"/>
      <c r="K1058" s="32"/>
      <c r="L1058" s="32"/>
      <c r="M1058" s="32">
        <f>SUM(I1058)</f>
        <v>63</v>
      </c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42" t="s">
        <v>538</v>
      </c>
    </row>
    <row r="1059" spans="1:24" s="44" customFormat="1" ht="21.75" x14ac:dyDescent="0.5">
      <c r="A1059" s="253">
        <v>1609</v>
      </c>
      <c r="B1059" s="33" t="s">
        <v>13</v>
      </c>
      <c r="C1059" s="46">
        <v>51218</v>
      </c>
      <c r="D1059" s="46">
        <v>1030</v>
      </c>
      <c r="E1059" s="46">
        <v>1066</v>
      </c>
      <c r="F1059" s="34">
        <v>9</v>
      </c>
      <c r="G1059" s="32" t="s">
        <v>25</v>
      </c>
      <c r="H1059" s="32">
        <v>3</v>
      </c>
      <c r="I1059" s="32">
        <v>69.5</v>
      </c>
      <c r="J1059" s="32">
        <f>SUM(H1059*100+I1059)</f>
        <v>369.5</v>
      </c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42" t="s">
        <v>161</v>
      </c>
    </row>
    <row r="1060" spans="1:24" s="44" customFormat="1" ht="21.75" x14ac:dyDescent="0.5">
      <c r="A1060" s="253">
        <v>1610</v>
      </c>
      <c r="B1060" s="33" t="s">
        <v>13</v>
      </c>
      <c r="C1060" s="46">
        <v>51217</v>
      </c>
      <c r="D1060" s="46">
        <v>1029</v>
      </c>
      <c r="E1060" s="46">
        <v>1065</v>
      </c>
      <c r="F1060" s="34">
        <v>15</v>
      </c>
      <c r="G1060" s="32">
        <v>6</v>
      </c>
      <c r="H1060" s="32">
        <v>1</v>
      </c>
      <c r="I1060" s="32">
        <v>63.7</v>
      </c>
      <c r="J1060" s="32">
        <f>SUM(G1060*400+H1060*100+I1060)</f>
        <v>2563.6999999999998</v>
      </c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42" t="s">
        <v>541</v>
      </c>
    </row>
    <row r="1061" spans="1:24" s="44" customFormat="1" ht="21.75" x14ac:dyDescent="0.5">
      <c r="A1061" s="253">
        <v>1611</v>
      </c>
      <c r="B1061" s="33" t="s">
        <v>13</v>
      </c>
      <c r="C1061" s="46">
        <v>53411</v>
      </c>
      <c r="D1061" s="46">
        <v>1032</v>
      </c>
      <c r="E1061" s="46">
        <v>1068</v>
      </c>
      <c r="F1061" s="34">
        <v>4</v>
      </c>
      <c r="G1061" s="32">
        <v>2</v>
      </c>
      <c r="H1061" s="32">
        <v>1</v>
      </c>
      <c r="I1061" s="32">
        <v>20.7</v>
      </c>
      <c r="J1061" s="32">
        <f>SUM(G1061*400+H1061*100+I1061)</f>
        <v>920.7</v>
      </c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42" t="s">
        <v>541</v>
      </c>
    </row>
    <row r="1062" spans="1:24" s="44" customFormat="1" ht="21.75" x14ac:dyDescent="0.5">
      <c r="A1062" s="253">
        <v>1612</v>
      </c>
      <c r="B1062" s="33" t="s">
        <v>13</v>
      </c>
      <c r="C1062" s="46">
        <v>51220</v>
      </c>
      <c r="D1062" s="46">
        <v>1033</v>
      </c>
      <c r="E1062" s="46">
        <v>1069</v>
      </c>
      <c r="F1062" s="34">
        <v>9</v>
      </c>
      <c r="G1062" s="32">
        <v>2</v>
      </c>
      <c r="H1062" s="32">
        <v>2</v>
      </c>
      <c r="I1062" s="32">
        <v>68.900000000000006</v>
      </c>
      <c r="J1062" s="32">
        <f>SUM(G1062*400+H1062*100+I1062)</f>
        <v>1068.9000000000001</v>
      </c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42" t="s">
        <v>533</v>
      </c>
    </row>
    <row r="1063" spans="1:24" s="44" customFormat="1" x14ac:dyDescent="0.65">
      <c r="A1063" s="315" t="s">
        <v>2001</v>
      </c>
      <c r="B1063" s="315"/>
      <c r="C1063" s="315"/>
      <c r="D1063" s="315"/>
      <c r="E1063" s="315"/>
      <c r="F1063" s="315"/>
      <c r="G1063" s="315"/>
      <c r="H1063" s="315"/>
      <c r="I1063" s="315"/>
      <c r="J1063" s="315"/>
      <c r="K1063" s="315"/>
      <c r="L1063" s="315"/>
      <c r="M1063" s="315"/>
      <c r="N1063" s="315"/>
      <c r="O1063" s="315"/>
      <c r="P1063" s="315"/>
      <c r="Q1063" s="315"/>
      <c r="R1063" s="315"/>
      <c r="S1063" s="315"/>
      <c r="T1063" s="315"/>
      <c r="U1063" s="315"/>
      <c r="V1063" s="315"/>
      <c r="W1063" s="315"/>
      <c r="X1063" s="315"/>
    </row>
    <row r="1064" spans="1:24" s="44" customFormat="1" x14ac:dyDescent="0.5">
      <c r="A1064" s="313" t="s">
        <v>1102</v>
      </c>
      <c r="B1064" s="313"/>
      <c r="C1064" s="313"/>
      <c r="D1064" s="313"/>
      <c r="E1064" s="313"/>
      <c r="F1064" s="313"/>
      <c r="G1064" s="313"/>
      <c r="H1064" s="313"/>
      <c r="I1064" s="313"/>
      <c r="J1064" s="313"/>
      <c r="K1064" s="313"/>
      <c r="L1064" s="313"/>
      <c r="M1064" s="313"/>
      <c r="N1064" s="313"/>
      <c r="O1064" s="313"/>
      <c r="P1064" s="313"/>
      <c r="Q1064" s="313"/>
      <c r="R1064" s="313"/>
      <c r="S1064" s="313"/>
      <c r="T1064" s="313"/>
      <c r="U1064" s="313"/>
      <c r="V1064" s="313"/>
      <c r="W1064" s="313"/>
      <c r="X1064" s="313"/>
    </row>
    <row r="1065" spans="1:24" s="44" customFormat="1" x14ac:dyDescent="0.5">
      <c r="A1065" s="276" t="s">
        <v>1069</v>
      </c>
      <c r="B1065" s="276"/>
      <c r="C1065" s="276"/>
      <c r="D1065" s="276"/>
      <c r="E1065" s="276"/>
      <c r="F1065" s="276"/>
      <c r="G1065" s="276"/>
      <c r="H1065" s="276"/>
      <c r="I1065" s="276"/>
      <c r="J1065" s="276"/>
      <c r="K1065" s="276"/>
      <c r="L1065" s="276"/>
      <c r="M1065" s="276"/>
      <c r="N1065" s="276"/>
      <c r="O1065" s="276"/>
      <c r="P1065" s="276"/>
      <c r="Q1065" s="276"/>
      <c r="R1065" s="276"/>
      <c r="S1065" s="276"/>
      <c r="T1065" s="276"/>
      <c r="U1065" s="276"/>
      <c r="V1065" s="276"/>
      <c r="W1065" s="276"/>
      <c r="X1065" s="276"/>
    </row>
    <row r="1066" spans="1:24" s="44" customFormat="1" x14ac:dyDescent="0.65">
      <c r="A1066" s="314" t="s">
        <v>1070</v>
      </c>
      <c r="B1066" s="314"/>
      <c r="C1066" s="314"/>
      <c r="D1066" s="314"/>
      <c r="E1066" s="314"/>
      <c r="F1066" s="314"/>
      <c r="G1066" s="314"/>
      <c r="H1066" s="314"/>
      <c r="I1066" s="314"/>
      <c r="J1066" s="314"/>
      <c r="K1066" s="314"/>
      <c r="L1066" s="314"/>
      <c r="M1066" s="314"/>
      <c r="N1066" s="314"/>
      <c r="O1066" s="314"/>
      <c r="P1066" s="314"/>
      <c r="Q1066" s="314"/>
      <c r="R1066" s="314"/>
      <c r="S1066" s="314"/>
      <c r="T1066" s="314"/>
      <c r="U1066" s="314"/>
      <c r="V1066" s="314"/>
      <c r="W1066" s="314"/>
      <c r="X1066" s="314"/>
    </row>
    <row r="1067" spans="1:24" s="44" customFormat="1" ht="21.75" x14ac:dyDescent="0.5">
      <c r="A1067" s="271" t="s">
        <v>1089</v>
      </c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3"/>
      <c r="O1067" s="271" t="s">
        <v>1101</v>
      </c>
      <c r="P1067" s="272"/>
      <c r="Q1067" s="272"/>
      <c r="R1067" s="272"/>
      <c r="S1067" s="272"/>
      <c r="T1067" s="272"/>
      <c r="U1067" s="272"/>
      <c r="V1067" s="272"/>
      <c r="W1067" s="272"/>
      <c r="X1067" s="273"/>
    </row>
    <row r="1068" spans="1:24" s="44" customFormat="1" ht="21.75" x14ac:dyDescent="0.5">
      <c r="A1068" s="306" t="s">
        <v>1071</v>
      </c>
      <c r="B1068" s="156"/>
      <c r="C1068" s="144"/>
      <c r="D1068" s="277" t="s">
        <v>0</v>
      </c>
      <c r="E1068" s="289" t="s">
        <v>1</v>
      </c>
      <c r="F1068" s="143"/>
      <c r="G1068" s="291" t="s">
        <v>18</v>
      </c>
      <c r="H1068" s="292"/>
      <c r="I1068" s="293"/>
      <c r="J1068" s="265" t="s">
        <v>1088</v>
      </c>
      <c r="K1068" s="266"/>
      <c r="L1068" s="266"/>
      <c r="M1068" s="266"/>
      <c r="N1068" s="267"/>
      <c r="O1068" s="268" t="s">
        <v>1071</v>
      </c>
      <c r="P1068" s="156"/>
      <c r="Q1068" s="156"/>
      <c r="R1068" s="156"/>
      <c r="S1068" s="308" t="s">
        <v>1088</v>
      </c>
      <c r="T1068" s="309"/>
      <c r="U1068" s="309"/>
      <c r="V1068" s="309"/>
      <c r="W1068" s="310"/>
      <c r="X1068" s="261" t="s">
        <v>1100</v>
      </c>
    </row>
    <row r="1069" spans="1:24" s="44" customFormat="1" ht="21.75" x14ac:dyDescent="0.5">
      <c r="A1069" s="307"/>
      <c r="B1069" s="157" t="s">
        <v>1072</v>
      </c>
      <c r="C1069" s="145" t="s">
        <v>1073</v>
      </c>
      <c r="D1069" s="278"/>
      <c r="E1069" s="290"/>
      <c r="F1069" s="154" t="s">
        <v>1075</v>
      </c>
      <c r="G1069" s="277" t="s">
        <v>19</v>
      </c>
      <c r="H1069" s="277" t="s">
        <v>20</v>
      </c>
      <c r="I1069" s="277" t="s">
        <v>21</v>
      </c>
      <c r="J1069" s="146"/>
      <c r="K1069" s="261" t="s">
        <v>1079</v>
      </c>
      <c r="L1069" s="261" t="s">
        <v>1080</v>
      </c>
      <c r="M1069" s="147"/>
      <c r="N1069" s="149" t="s">
        <v>1086</v>
      </c>
      <c r="O1069" s="269"/>
      <c r="P1069" s="157"/>
      <c r="Q1069" s="157" t="s">
        <v>1072</v>
      </c>
      <c r="R1069" s="157" t="s">
        <v>1094</v>
      </c>
      <c r="S1069" s="149"/>
      <c r="T1069" s="281" t="s">
        <v>1079</v>
      </c>
      <c r="U1069" s="261" t="s">
        <v>1080</v>
      </c>
      <c r="V1069" s="147"/>
      <c r="W1069" s="149" t="s">
        <v>1097</v>
      </c>
      <c r="X1069" s="262"/>
    </row>
    <row r="1070" spans="1:24" s="44" customFormat="1" ht="21.75" x14ac:dyDescent="0.5">
      <c r="A1070" s="307"/>
      <c r="B1070" s="157" t="s">
        <v>22</v>
      </c>
      <c r="C1070" s="145" t="s">
        <v>1074</v>
      </c>
      <c r="D1070" s="278"/>
      <c r="E1070" s="290"/>
      <c r="F1070" s="106" t="s">
        <v>1076</v>
      </c>
      <c r="G1070" s="278"/>
      <c r="H1070" s="278"/>
      <c r="I1070" s="278"/>
      <c r="J1070" s="148" t="s">
        <v>1078</v>
      </c>
      <c r="K1070" s="262"/>
      <c r="L1070" s="262"/>
      <c r="M1070" s="147" t="s">
        <v>1081</v>
      </c>
      <c r="N1070" s="150" t="s">
        <v>1085</v>
      </c>
      <c r="O1070" s="269"/>
      <c r="P1070" s="157" t="s">
        <v>1090</v>
      </c>
      <c r="Q1070" s="157" t="s">
        <v>1091</v>
      </c>
      <c r="R1070" s="157" t="s">
        <v>1095</v>
      </c>
      <c r="S1070" s="150" t="s">
        <v>1078</v>
      </c>
      <c r="T1070" s="284"/>
      <c r="U1070" s="262"/>
      <c r="V1070" s="147" t="s">
        <v>1081</v>
      </c>
      <c r="W1070" s="150" t="s">
        <v>1098</v>
      </c>
      <c r="X1070" s="262"/>
    </row>
    <row r="1071" spans="1:24" s="44" customFormat="1" ht="21.75" x14ac:dyDescent="0.5">
      <c r="A1071" s="307"/>
      <c r="B1071" s="157"/>
      <c r="C1071" s="145" t="s">
        <v>861</v>
      </c>
      <c r="D1071" s="278"/>
      <c r="E1071" s="290"/>
      <c r="F1071" s="154" t="s">
        <v>1077</v>
      </c>
      <c r="G1071" s="278"/>
      <c r="H1071" s="278"/>
      <c r="I1071" s="278"/>
      <c r="J1071" s="148" t="s">
        <v>1082</v>
      </c>
      <c r="K1071" s="262"/>
      <c r="L1071" s="262"/>
      <c r="M1071" s="147" t="s">
        <v>1084</v>
      </c>
      <c r="N1071" s="150" t="s">
        <v>1087</v>
      </c>
      <c r="O1071" s="269"/>
      <c r="P1071" s="157"/>
      <c r="Q1071" s="157" t="s">
        <v>1092</v>
      </c>
      <c r="R1071" s="157" t="s">
        <v>1096</v>
      </c>
      <c r="S1071" s="150" t="s">
        <v>1082</v>
      </c>
      <c r="T1071" s="284"/>
      <c r="U1071" s="262"/>
      <c r="V1071" s="147" t="s">
        <v>1084</v>
      </c>
      <c r="W1071" s="150" t="s">
        <v>1091</v>
      </c>
      <c r="X1071" s="262"/>
    </row>
    <row r="1072" spans="1:24" s="44" customFormat="1" ht="21.75" x14ac:dyDescent="0.5">
      <c r="A1072" s="28"/>
      <c r="B1072" s="158"/>
      <c r="C1072" s="22"/>
      <c r="D1072" s="153"/>
      <c r="E1072" s="22"/>
      <c r="F1072" s="155"/>
      <c r="G1072" s="295"/>
      <c r="H1072" s="295"/>
      <c r="I1072" s="295"/>
      <c r="J1072" s="152" t="s">
        <v>1083</v>
      </c>
      <c r="K1072" s="263"/>
      <c r="L1072" s="263"/>
      <c r="M1072" s="30" t="s">
        <v>1085</v>
      </c>
      <c r="N1072" s="151" t="s">
        <v>1072</v>
      </c>
      <c r="O1072" s="270"/>
      <c r="P1072" s="158"/>
      <c r="Q1072" s="158" t="s">
        <v>1093</v>
      </c>
      <c r="R1072" s="158"/>
      <c r="S1072" s="151" t="s">
        <v>1083</v>
      </c>
      <c r="T1072" s="296"/>
      <c r="U1072" s="263"/>
      <c r="V1072" s="30" t="s">
        <v>1085</v>
      </c>
      <c r="W1072" s="151" t="s">
        <v>1099</v>
      </c>
      <c r="X1072" s="263"/>
    </row>
    <row r="1073" spans="1:24" s="44" customFormat="1" ht="21.75" x14ac:dyDescent="0.5">
      <c r="A1073" s="28" t="s">
        <v>2284</v>
      </c>
      <c r="B1073" s="33" t="s">
        <v>13</v>
      </c>
      <c r="C1073" s="46">
        <v>12274</v>
      </c>
      <c r="D1073" s="46">
        <v>132</v>
      </c>
      <c r="E1073" s="46">
        <v>9285</v>
      </c>
      <c r="F1073" s="34">
        <v>9</v>
      </c>
      <c r="G1073" s="32" t="s">
        <v>25</v>
      </c>
      <c r="H1073" s="32" t="s">
        <v>25</v>
      </c>
      <c r="I1073" s="32">
        <v>51.7</v>
      </c>
      <c r="J1073" s="32"/>
      <c r="K1073" s="32"/>
      <c r="L1073" s="32">
        <f>SUM(I1073)</f>
        <v>51.7</v>
      </c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228" t="s">
        <v>539</v>
      </c>
    </row>
    <row r="1074" spans="1:24" s="44" customFormat="1" ht="21.75" x14ac:dyDescent="0.5">
      <c r="A1074" s="28" t="s">
        <v>2294</v>
      </c>
      <c r="B1074" s="33" t="s">
        <v>13</v>
      </c>
      <c r="C1074" s="46">
        <v>8016</v>
      </c>
      <c r="D1074" s="46">
        <v>46</v>
      </c>
      <c r="E1074" s="46">
        <v>6693</v>
      </c>
      <c r="F1074" s="34">
        <v>4</v>
      </c>
      <c r="G1074" s="32">
        <v>1</v>
      </c>
      <c r="H1074" s="32">
        <v>2</v>
      </c>
      <c r="I1074" s="32" t="s">
        <v>25</v>
      </c>
      <c r="J1074" s="32">
        <f>SUM(G1074*400+H1074)</f>
        <v>402</v>
      </c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228" t="s">
        <v>161</v>
      </c>
    </row>
    <row r="1075" spans="1:24" s="44" customFormat="1" ht="21.75" x14ac:dyDescent="0.5">
      <c r="A1075" s="28" t="s">
        <v>2295</v>
      </c>
      <c r="B1075" s="33" t="s">
        <v>13</v>
      </c>
      <c r="C1075" s="46">
        <v>8017</v>
      </c>
      <c r="D1075" s="46">
        <v>47</v>
      </c>
      <c r="E1075" s="46">
        <v>6694</v>
      </c>
      <c r="F1075" s="34">
        <v>9</v>
      </c>
      <c r="G1075" s="32">
        <v>1</v>
      </c>
      <c r="H1075" s="32">
        <v>1</v>
      </c>
      <c r="I1075" s="32" t="s">
        <v>25</v>
      </c>
      <c r="J1075" s="32">
        <f>SUM(G1075*400+H1075)</f>
        <v>401</v>
      </c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228" t="s">
        <v>541</v>
      </c>
    </row>
    <row r="1076" spans="1:24" s="44" customFormat="1" ht="21.75" x14ac:dyDescent="0.5">
      <c r="A1076" s="28" t="s">
        <v>2296</v>
      </c>
      <c r="B1076" s="33" t="s">
        <v>13</v>
      </c>
      <c r="C1076" s="46">
        <v>8018</v>
      </c>
      <c r="D1076" s="46">
        <v>48</v>
      </c>
      <c r="E1076" s="46">
        <v>6695</v>
      </c>
      <c r="F1076" s="34">
        <v>9</v>
      </c>
      <c r="G1076" s="32">
        <v>1</v>
      </c>
      <c r="H1076" s="32">
        <v>2</v>
      </c>
      <c r="I1076" s="32" t="s">
        <v>25</v>
      </c>
      <c r="J1076" s="32">
        <f>SUM(G1076*400+H1076)</f>
        <v>402</v>
      </c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228" t="s">
        <v>817</v>
      </c>
    </row>
    <row r="1077" spans="1:24" s="44" customFormat="1" ht="21.75" x14ac:dyDescent="0.5">
      <c r="A1077" s="28" t="s">
        <v>2297</v>
      </c>
      <c r="B1077" s="33" t="s">
        <v>13</v>
      </c>
      <c r="C1077" s="46">
        <v>8019</v>
      </c>
      <c r="D1077" s="46">
        <v>49</v>
      </c>
      <c r="E1077" s="46">
        <v>6696</v>
      </c>
      <c r="F1077" s="34">
        <v>9</v>
      </c>
      <c r="G1077" s="32">
        <v>1</v>
      </c>
      <c r="H1077" s="32">
        <v>2</v>
      </c>
      <c r="I1077" s="32" t="s">
        <v>25</v>
      </c>
      <c r="J1077" s="32">
        <f>SUM(G1077*400+H1077*100)</f>
        <v>600</v>
      </c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228" t="s">
        <v>541</v>
      </c>
    </row>
    <row r="1078" spans="1:24" s="44" customFormat="1" ht="21.75" x14ac:dyDescent="0.5">
      <c r="A1078" s="28" t="s">
        <v>2298</v>
      </c>
      <c r="B1078" s="33" t="s">
        <v>13</v>
      </c>
      <c r="C1078" s="46">
        <v>8020</v>
      </c>
      <c r="D1078" s="46">
        <v>50</v>
      </c>
      <c r="E1078" s="46">
        <v>6697</v>
      </c>
      <c r="F1078" s="34">
        <v>9</v>
      </c>
      <c r="G1078" s="32">
        <v>1</v>
      </c>
      <c r="H1078" s="32">
        <v>2</v>
      </c>
      <c r="I1078" s="32">
        <v>12</v>
      </c>
      <c r="J1078" s="32">
        <f>SUM(G1078*400+H1078*100+I1078)</f>
        <v>612</v>
      </c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228" t="s">
        <v>541</v>
      </c>
    </row>
    <row r="1079" spans="1:24" s="44" customFormat="1" ht="21.75" x14ac:dyDescent="0.5">
      <c r="A1079" s="28" t="s">
        <v>2299</v>
      </c>
      <c r="B1079" s="33" t="s">
        <v>13</v>
      </c>
      <c r="C1079" s="46">
        <v>8021</v>
      </c>
      <c r="D1079" s="46">
        <v>51</v>
      </c>
      <c r="E1079" s="46">
        <v>6698</v>
      </c>
      <c r="F1079" s="34">
        <v>9</v>
      </c>
      <c r="G1079" s="32" t="s">
        <v>25</v>
      </c>
      <c r="H1079" s="32">
        <v>2</v>
      </c>
      <c r="I1079" s="32">
        <v>2</v>
      </c>
      <c r="J1079" s="32">
        <f>SUM(H1079*100+I1079)</f>
        <v>202</v>
      </c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228" t="s">
        <v>541</v>
      </c>
    </row>
    <row r="1080" spans="1:24" s="44" customFormat="1" ht="21.75" x14ac:dyDescent="0.5">
      <c r="A1080" s="28" t="s">
        <v>2300</v>
      </c>
      <c r="B1080" s="33" t="s">
        <v>13</v>
      </c>
      <c r="C1080" s="46">
        <v>8022</v>
      </c>
      <c r="D1080" s="46">
        <v>52</v>
      </c>
      <c r="E1080" s="46">
        <v>6699</v>
      </c>
      <c r="F1080" s="34">
        <v>9</v>
      </c>
      <c r="G1080" s="32">
        <v>1</v>
      </c>
      <c r="H1080" s="32">
        <v>2</v>
      </c>
      <c r="I1080" s="32">
        <v>23</v>
      </c>
      <c r="J1080" s="32">
        <f>SUM(G1080*400+H1080*100+I1080)</f>
        <v>623</v>
      </c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228" t="s">
        <v>161</v>
      </c>
    </row>
    <row r="1081" spans="1:24" s="44" customFormat="1" ht="21.75" x14ac:dyDescent="0.5">
      <c r="A1081" s="28" t="s">
        <v>2301</v>
      </c>
      <c r="B1081" s="33" t="s">
        <v>13</v>
      </c>
      <c r="C1081" s="46">
        <v>8023</v>
      </c>
      <c r="D1081" s="46">
        <v>53</v>
      </c>
      <c r="E1081" s="46">
        <v>6700</v>
      </c>
      <c r="F1081" s="34">
        <v>9</v>
      </c>
      <c r="G1081" s="32" t="s">
        <v>25</v>
      </c>
      <c r="H1081" s="32">
        <v>2</v>
      </c>
      <c r="I1081" s="32" t="s">
        <v>25</v>
      </c>
      <c r="J1081" s="32">
        <f>SUM(H1081*100)</f>
        <v>200</v>
      </c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228" t="s">
        <v>161</v>
      </c>
    </row>
    <row r="1082" spans="1:24" s="44" customFormat="1" ht="21.75" x14ac:dyDescent="0.5">
      <c r="A1082" s="28" t="s">
        <v>2302</v>
      </c>
      <c r="B1082" s="33" t="s">
        <v>13</v>
      </c>
      <c r="C1082" s="46">
        <v>41946</v>
      </c>
      <c r="D1082" s="46">
        <v>608</v>
      </c>
      <c r="E1082" s="46">
        <v>575</v>
      </c>
      <c r="F1082" s="34">
        <v>9</v>
      </c>
      <c r="G1082" s="32">
        <v>4</v>
      </c>
      <c r="H1082" s="32">
        <v>3</v>
      </c>
      <c r="I1082" s="32">
        <v>58</v>
      </c>
      <c r="J1082" s="32"/>
      <c r="K1082" s="32"/>
      <c r="L1082" s="32"/>
      <c r="M1082" s="32"/>
      <c r="N1082" s="32">
        <f>SUM(G1082*400+H1082*100+I1082)</f>
        <v>1958</v>
      </c>
      <c r="O1082" s="32"/>
      <c r="P1082" s="32"/>
      <c r="Q1082" s="32"/>
      <c r="R1082" s="32"/>
      <c r="S1082" s="32"/>
      <c r="T1082" s="32"/>
      <c r="U1082" s="32"/>
      <c r="V1082" s="32"/>
      <c r="W1082" s="32"/>
      <c r="X1082" s="228" t="s">
        <v>760</v>
      </c>
    </row>
    <row r="1083" spans="1:24" s="44" customFormat="1" ht="21.75" x14ac:dyDescent="0.5">
      <c r="A1083" s="28" t="s">
        <v>2303</v>
      </c>
      <c r="B1083" s="33" t="s">
        <v>13</v>
      </c>
      <c r="C1083" s="46">
        <v>42136</v>
      </c>
      <c r="D1083" s="46">
        <v>607</v>
      </c>
      <c r="E1083" s="46">
        <v>574</v>
      </c>
      <c r="F1083" s="34">
        <v>9</v>
      </c>
      <c r="G1083" s="32" t="s">
        <v>25</v>
      </c>
      <c r="H1083" s="32">
        <v>3</v>
      </c>
      <c r="I1083" s="32">
        <v>98</v>
      </c>
      <c r="J1083" s="32"/>
      <c r="K1083" s="32"/>
      <c r="L1083" s="32">
        <f>SUM(H1083*100+I1083)</f>
        <v>398</v>
      </c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228" t="s">
        <v>150</v>
      </c>
    </row>
    <row r="1084" spans="1:24" s="44" customFormat="1" ht="21.75" x14ac:dyDescent="0.5">
      <c r="A1084" s="28" t="s">
        <v>2304</v>
      </c>
      <c r="B1084" s="33" t="s">
        <v>13</v>
      </c>
      <c r="C1084" s="46">
        <v>42189</v>
      </c>
      <c r="D1084" s="46">
        <v>606</v>
      </c>
      <c r="E1084" s="46">
        <v>573</v>
      </c>
      <c r="F1084" s="34">
        <v>4</v>
      </c>
      <c r="G1084" s="32">
        <v>1</v>
      </c>
      <c r="H1084" s="32">
        <v>3</v>
      </c>
      <c r="I1084" s="32">
        <v>15</v>
      </c>
      <c r="J1084" s="32">
        <f>SUM(G1084*400+H1084*100+I1084)</f>
        <v>715</v>
      </c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228" t="s">
        <v>533</v>
      </c>
    </row>
    <row r="1085" spans="1:24" s="44" customFormat="1" ht="21.75" x14ac:dyDescent="0.5">
      <c r="A1085" s="28" t="s">
        <v>2305</v>
      </c>
      <c r="B1085" s="33" t="s">
        <v>13</v>
      </c>
      <c r="C1085" s="46">
        <v>4045</v>
      </c>
      <c r="D1085" s="46">
        <v>1306</v>
      </c>
      <c r="E1085" s="46">
        <v>5090</v>
      </c>
      <c r="F1085" s="34"/>
      <c r="G1085" s="32">
        <v>3</v>
      </c>
      <c r="H1085" s="32">
        <v>3</v>
      </c>
      <c r="I1085" s="32">
        <v>10</v>
      </c>
      <c r="J1085" s="32">
        <f>SUM(G1085*400+H1085*100+I1085)</f>
        <v>1510</v>
      </c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228" t="s">
        <v>533</v>
      </c>
    </row>
    <row r="1086" spans="1:24" s="44" customFormat="1" ht="21.75" x14ac:dyDescent="0.5">
      <c r="A1086" s="28" t="s">
        <v>2306</v>
      </c>
      <c r="B1086" s="33" t="s">
        <v>13</v>
      </c>
      <c r="C1086" s="46">
        <v>51205</v>
      </c>
      <c r="D1086" s="46">
        <v>1013</v>
      </c>
      <c r="E1086" s="46">
        <v>1052</v>
      </c>
      <c r="F1086" s="34">
        <v>9</v>
      </c>
      <c r="G1086" s="32">
        <v>2</v>
      </c>
      <c r="H1086" s="32" t="s">
        <v>25</v>
      </c>
      <c r="I1086" s="32">
        <v>14</v>
      </c>
      <c r="J1086" s="32">
        <f>SUM(G1086*400+I1086)</f>
        <v>814</v>
      </c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228" t="s">
        <v>533</v>
      </c>
    </row>
    <row r="1087" spans="1:24" s="44" customFormat="1" ht="21.75" x14ac:dyDescent="0.5">
      <c r="A1087" s="28" t="s">
        <v>2307</v>
      </c>
      <c r="B1087" s="33" t="s">
        <v>13</v>
      </c>
      <c r="C1087" s="46">
        <v>3946</v>
      </c>
      <c r="D1087" s="46">
        <v>1307</v>
      </c>
      <c r="E1087" s="46">
        <v>5091</v>
      </c>
      <c r="F1087" s="34"/>
      <c r="G1087" s="32">
        <v>3</v>
      </c>
      <c r="H1087" s="32">
        <v>3</v>
      </c>
      <c r="I1087" s="32">
        <v>9.3000000000000007</v>
      </c>
      <c r="J1087" s="32">
        <f>SUM(G1087*400+H1087*100+I1087)</f>
        <v>1509.3</v>
      </c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42" t="s">
        <v>541</v>
      </c>
    </row>
    <row r="1088" spans="1:24" s="44" customFormat="1" ht="21.75" x14ac:dyDescent="0.5">
      <c r="A1088" s="28" t="s">
        <v>2308</v>
      </c>
      <c r="B1088" s="33" t="s">
        <v>13</v>
      </c>
      <c r="C1088" s="46">
        <v>3947</v>
      </c>
      <c r="D1088" s="46">
        <v>1308</v>
      </c>
      <c r="E1088" s="46">
        <v>5092</v>
      </c>
      <c r="F1088" s="34"/>
      <c r="G1088" s="32">
        <v>3</v>
      </c>
      <c r="H1088" s="32">
        <v>3</v>
      </c>
      <c r="I1088" s="32">
        <v>9</v>
      </c>
      <c r="J1088" s="32">
        <f>SUM(G1088*400+H1088*100+I1088)</f>
        <v>1509</v>
      </c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42" t="s">
        <v>541</v>
      </c>
    </row>
    <row r="1089" spans="1:24" s="44" customFormat="1" ht="21.75" x14ac:dyDescent="0.5">
      <c r="A1089" s="28" t="s">
        <v>2309</v>
      </c>
      <c r="B1089" s="33" t="s">
        <v>13</v>
      </c>
      <c r="C1089" s="46">
        <v>10622</v>
      </c>
      <c r="D1089" s="46">
        <v>1343</v>
      </c>
      <c r="E1089" s="46">
        <v>8615</v>
      </c>
      <c r="F1089" s="34">
        <v>13</v>
      </c>
      <c r="G1089" s="32">
        <v>1</v>
      </c>
      <c r="H1089" s="32" t="s">
        <v>25</v>
      </c>
      <c r="I1089" s="32" t="s">
        <v>25</v>
      </c>
      <c r="J1089" s="32">
        <f>SUM(G1089*400)</f>
        <v>400</v>
      </c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42" t="s">
        <v>541</v>
      </c>
    </row>
    <row r="1090" spans="1:24" s="44" customFormat="1" ht="21.75" x14ac:dyDescent="0.5">
      <c r="A1090" s="28" t="s">
        <v>2310</v>
      </c>
      <c r="B1090" s="33" t="s">
        <v>13</v>
      </c>
      <c r="C1090" s="46">
        <v>51204</v>
      </c>
      <c r="D1090" s="46">
        <v>1012</v>
      </c>
      <c r="E1090" s="46">
        <v>1051</v>
      </c>
      <c r="F1090" s="34">
        <v>4</v>
      </c>
      <c r="G1090" s="32">
        <v>2</v>
      </c>
      <c r="H1090" s="32" t="s">
        <v>25</v>
      </c>
      <c r="I1090" s="32">
        <v>30.9</v>
      </c>
      <c r="J1090" s="32">
        <f>SUM(G1090*400+I1090)</f>
        <v>830.9</v>
      </c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42" t="s">
        <v>541</v>
      </c>
    </row>
    <row r="1091" spans="1:24" s="44" customFormat="1" ht="21.75" x14ac:dyDescent="0.5">
      <c r="A1091" s="28" t="s">
        <v>2311</v>
      </c>
      <c r="B1091" s="33" t="s">
        <v>13</v>
      </c>
      <c r="C1091" s="46">
        <v>51208</v>
      </c>
      <c r="D1091" s="46">
        <v>1018</v>
      </c>
      <c r="E1091" s="46">
        <v>1055</v>
      </c>
      <c r="F1091" s="34">
        <v>15</v>
      </c>
      <c r="G1091" s="32">
        <v>3</v>
      </c>
      <c r="H1091" s="32">
        <v>1</v>
      </c>
      <c r="I1091" s="32">
        <v>86</v>
      </c>
      <c r="J1091" s="32">
        <f>SUM(G1091*400+H1091*100+I1091)</f>
        <v>1386</v>
      </c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42" t="s">
        <v>565</v>
      </c>
    </row>
    <row r="1092" spans="1:24" s="44" customFormat="1" ht="21.75" x14ac:dyDescent="0.5">
      <c r="A1092" s="28" t="s">
        <v>2312</v>
      </c>
      <c r="B1092" s="33" t="s">
        <v>13</v>
      </c>
      <c r="C1092" s="46">
        <v>51210</v>
      </c>
      <c r="D1092" s="46">
        <v>1022</v>
      </c>
      <c r="E1092" s="46">
        <v>1058</v>
      </c>
      <c r="F1092" s="34"/>
      <c r="G1092" s="32">
        <v>2</v>
      </c>
      <c r="H1092" s="32">
        <v>1</v>
      </c>
      <c r="I1092" s="32">
        <v>85</v>
      </c>
      <c r="J1092" s="32">
        <f>SUM(G1092*400+H1092*100+I1092)</f>
        <v>985</v>
      </c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42" t="s">
        <v>565</v>
      </c>
    </row>
    <row r="1093" spans="1:24" s="44" customFormat="1" ht="21.75" x14ac:dyDescent="0.5">
      <c r="A1093" s="28" t="s">
        <v>2313</v>
      </c>
      <c r="B1093" s="33" t="s">
        <v>13</v>
      </c>
      <c r="C1093" s="46">
        <v>51213</v>
      </c>
      <c r="D1093" s="46">
        <v>1025</v>
      </c>
      <c r="E1093" s="46">
        <v>1061</v>
      </c>
      <c r="F1093" s="34">
        <v>4</v>
      </c>
      <c r="G1093" s="32" t="s">
        <v>25</v>
      </c>
      <c r="H1093" s="32">
        <v>2</v>
      </c>
      <c r="I1093" s="32">
        <v>24</v>
      </c>
      <c r="J1093" s="32">
        <f>SUM(H1093*100+I1093)</f>
        <v>224</v>
      </c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42" t="s">
        <v>533</v>
      </c>
    </row>
    <row r="1094" spans="1:24" s="44" customFormat="1" ht="21.75" x14ac:dyDescent="0.5">
      <c r="A1094" s="28" t="s">
        <v>2314</v>
      </c>
      <c r="B1094" s="33" t="s">
        <v>13</v>
      </c>
      <c r="C1094" s="46">
        <v>51214</v>
      </c>
      <c r="D1094" s="46">
        <v>1026</v>
      </c>
      <c r="E1094" s="46">
        <v>1062</v>
      </c>
      <c r="F1094" s="34"/>
      <c r="G1094" s="32" t="s">
        <v>25</v>
      </c>
      <c r="H1094" s="32">
        <v>3</v>
      </c>
      <c r="I1094" s="32">
        <v>61</v>
      </c>
      <c r="J1094" s="32">
        <f>SUM(H1094*100+I1094)</f>
        <v>361</v>
      </c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42" t="s">
        <v>533</v>
      </c>
    </row>
    <row r="1095" spans="1:24" s="44" customFormat="1" ht="21.75" x14ac:dyDescent="0.5">
      <c r="A1095" s="28" t="s">
        <v>2315</v>
      </c>
      <c r="B1095" s="33" t="s">
        <v>13</v>
      </c>
      <c r="C1095" s="46">
        <v>8433</v>
      </c>
      <c r="D1095" s="46">
        <v>1026</v>
      </c>
      <c r="E1095" s="46">
        <v>1335</v>
      </c>
      <c r="F1095" s="34">
        <v>15</v>
      </c>
      <c r="G1095" s="32">
        <v>1</v>
      </c>
      <c r="H1095" s="32" t="s">
        <v>25</v>
      </c>
      <c r="I1095" s="32" t="s">
        <v>25</v>
      </c>
      <c r="J1095" s="32"/>
      <c r="K1095" s="32"/>
      <c r="L1095" s="32"/>
      <c r="M1095" s="32"/>
      <c r="N1095" s="32">
        <f>SUM(G1095*400)</f>
        <v>400</v>
      </c>
      <c r="O1095" s="32"/>
      <c r="P1095" s="32"/>
      <c r="Q1095" s="32"/>
      <c r="R1095" s="32"/>
      <c r="S1095" s="32"/>
      <c r="T1095" s="32"/>
      <c r="U1095" s="32"/>
      <c r="V1095" s="32"/>
      <c r="W1095" s="32"/>
      <c r="X1095" s="42" t="s">
        <v>818</v>
      </c>
    </row>
    <row r="1096" spans="1:24" s="44" customFormat="1" ht="21.75" x14ac:dyDescent="0.5">
      <c r="A1096" s="28" t="s">
        <v>2316</v>
      </c>
      <c r="B1096" s="33" t="s">
        <v>13</v>
      </c>
      <c r="C1096" s="46">
        <v>51211</v>
      </c>
      <c r="D1096" s="46">
        <v>1023</v>
      </c>
      <c r="E1096" s="46">
        <v>1059</v>
      </c>
      <c r="F1096" s="34">
        <v>9</v>
      </c>
      <c r="G1096" s="32" t="s">
        <v>25</v>
      </c>
      <c r="H1096" s="32">
        <v>1</v>
      </c>
      <c r="I1096" s="32">
        <v>97</v>
      </c>
      <c r="J1096" s="32">
        <f>SUM(H1096*100+I1096)</f>
        <v>197</v>
      </c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42" t="s">
        <v>565</v>
      </c>
    </row>
    <row r="1097" spans="1:24" s="44" customFormat="1" ht="21.75" x14ac:dyDescent="0.5">
      <c r="A1097" s="28" t="s">
        <v>2317</v>
      </c>
      <c r="B1097" s="33" t="s">
        <v>13</v>
      </c>
      <c r="C1097" s="46">
        <v>10200</v>
      </c>
      <c r="D1097" s="46">
        <v>1337</v>
      </c>
      <c r="E1097" s="46">
        <v>8435</v>
      </c>
      <c r="F1097" s="34">
        <v>1</v>
      </c>
      <c r="G1097" s="32">
        <v>1</v>
      </c>
      <c r="H1097" s="32">
        <v>1</v>
      </c>
      <c r="I1097" s="32">
        <v>68.599999999999994</v>
      </c>
      <c r="J1097" s="32">
        <f>SUM(G1097*400+H1097*100+I1097)</f>
        <v>568.6</v>
      </c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42" t="s">
        <v>532</v>
      </c>
    </row>
    <row r="1098" spans="1:24" s="44" customFormat="1" ht="21.75" x14ac:dyDescent="0.5">
      <c r="A1098" s="28" t="s">
        <v>2318</v>
      </c>
      <c r="B1098" s="33" t="s">
        <v>13</v>
      </c>
      <c r="C1098" s="46">
        <v>10199</v>
      </c>
      <c r="D1098" s="46">
        <v>1336</v>
      </c>
      <c r="E1098" s="46">
        <v>8434</v>
      </c>
      <c r="F1098" s="34">
        <v>15</v>
      </c>
      <c r="G1098" s="32">
        <v>1</v>
      </c>
      <c r="H1098" s="32" t="s">
        <v>25</v>
      </c>
      <c r="I1098" s="32">
        <v>84.3</v>
      </c>
      <c r="J1098" s="32"/>
      <c r="K1098" s="32"/>
      <c r="L1098" s="32"/>
      <c r="M1098" s="32"/>
      <c r="N1098" s="32">
        <f>SUM(G1098*400+I1098)</f>
        <v>484.3</v>
      </c>
      <c r="O1098" s="32"/>
      <c r="P1098" s="32"/>
      <c r="Q1098" s="32"/>
      <c r="R1098" s="32"/>
      <c r="S1098" s="32"/>
      <c r="T1098" s="32"/>
      <c r="U1098" s="32"/>
      <c r="V1098" s="32"/>
      <c r="W1098" s="32"/>
      <c r="X1098" s="42" t="s">
        <v>785</v>
      </c>
    </row>
    <row r="1099" spans="1:24" s="44" customFormat="1" x14ac:dyDescent="0.65">
      <c r="A1099" s="315" t="s">
        <v>2002</v>
      </c>
      <c r="B1099" s="315"/>
      <c r="C1099" s="315"/>
      <c r="D1099" s="315"/>
      <c r="E1099" s="315"/>
      <c r="F1099" s="315"/>
      <c r="G1099" s="315"/>
      <c r="H1099" s="315"/>
      <c r="I1099" s="315"/>
      <c r="J1099" s="315"/>
      <c r="K1099" s="315"/>
      <c r="L1099" s="315"/>
      <c r="M1099" s="315"/>
      <c r="N1099" s="315"/>
      <c r="O1099" s="315"/>
      <c r="P1099" s="315"/>
      <c r="Q1099" s="315"/>
      <c r="R1099" s="315"/>
      <c r="S1099" s="315"/>
      <c r="T1099" s="315"/>
      <c r="U1099" s="315"/>
      <c r="V1099" s="315"/>
      <c r="W1099" s="315"/>
      <c r="X1099" s="315"/>
    </row>
    <row r="1100" spans="1:24" s="44" customFormat="1" x14ac:dyDescent="0.5">
      <c r="A1100" s="313" t="s">
        <v>1102</v>
      </c>
      <c r="B1100" s="313"/>
      <c r="C1100" s="313"/>
      <c r="D1100" s="313"/>
      <c r="E1100" s="313"/>
      <c r="F1100" s="313"/>
      <c r="G1100" s="313"/>
      <c r="H1100" s="313"/>
      <c r="I1100" s="313"/>
      <c r="J1100" s="313"/>
      <c r="K1100" s="313"/>
      <c r="L1100" s="313"/>
      <c r="M1100" s="313"/>
      <c r="N1100" s="313"/>
      <c r="O1100" s="313"/>
      <c r="P1100" s="313"/>
      <c r="Q1100" s="313"/>
      <c r="R1100" s="313"/>
      <c r="S1100" s="313"/>
      <c r="T1100" s="313"/>
      <c r="U1100" s="313"/>
      <c r="V1100" s="313"/>
      <c r="W1100" s="313"/>
      <c r="X1100" s="313"/>
    </row>
    <row r="1101" spans="1:24" s="44" customFormat="1" x14ac:dyDescent="0.5">
      <c r="A1101" s="276" t="s">
        <v>1069</v>
      </c>
      <c r="B1101" s="276"/>
      <c r="C1101" s="276"/>
      <c r="D1101" s="276"/>
      <c r="E1101" s="276"/>
      <c r="F1101" s="276"/>
      <c r="G1101" s="276"/>
      <c r="H1101" s="276"/>
      <c r="I1101" s="276"/>
      <c r="J1101" s="276"/>
      <c r="K1101" s="276"/>
      <c r="L1101" s="276"/>
      <c r="M1101" s="276"/>
      <c r="N1101" s="276"/>
      <c r="O1101" s="276"/>
      <c r="P1101" s="276"/>
      <c r="Q1101" s="276"/>
      <c r="R1101" s="276"/>
      <c r="S1101" s="276"/>
      <c r="T1101" s="276"/>
      <c r="U1101" s="276"/>
      <c r="V1101" s="276"/>
      <c r="W1101" s="276"/>
      <c r="X1101" s="276"/>
    </row>
    <row r="1102" spans="1:24" s="44" customFormat="1" x14ac:dyDescent="0.65">
      <c r="A1102" s="314" t="s">
        <v>1070</v>
      </c>
      <c r="B1102" s="314"/>
      <c r="C1102" s="314"/>
      <c r="D1102" s="314"/>
      <c r="E1102" s="314"/>
      <c r="F1102" s="314"/>
      <c r="G1102" s="314"/>
      <c r="H1102" s="314"/>
      <c r="I1102" s="314"/>
      <c r="J1102" s="314"/>
      <c r="K1102" s="314"/>
      <c r="L1102" s="314"/>
      <c r="M1102" s="314"/>
      <c r="N1102" s="314"/>
      <c r="O1102" s="314"/>
      <c r="P1102" s="314"/>
      <c r="Q1102" s="314"/>
      <c r="R1102" s="314"/>
      <c r="S1102" s="314"/>
      <c r="T1102" s="314"/>
      <c r="U1102" s="314"/>
      <c r="V1102" s="314"/>
      <c r="W1102" s="314"/>
      <c r="X1102" s="314"/>
    </row>
    <row r="1103" spans="1:24" s="44" customFormat="1" ht="21.75" x14ac:dyDescent="0.5">
      <c r="A1103" s="271" t="s">
        <v>1089</v>
      </c>
      <c r="B1103" s="272"/>
      <c r="C1103" s="272"/>
      <c r="D1103" s="272"/>
      <c r="E1103" s="272"/>
      <c r="F1103" s="272"/>
      <c r="G1103" s="272"/>
      <c r="H1103" s="272"/>
      <c r="I1103" s="272"/>
      <c r="J1103" s="272"/>
      <c r="K1103" s="272"/>
      <c r="L1103" s="272"/>
      <c r="M1103" s="272"/>
      <c r="N1103" s="273"/>
      <c r="O1103" s="271" t="s">
        <v>1101</v>
      </c>
      <c r="P1103" s="272"/>
      <c r="Q1103" s="272"/>
      <c r="R1103" s="272"/>
      <c r="S1103" s="272"/>
      <c r="T1103" s="272"/>
      <c r="U1103" s="272"/>
      <c r="V1103" s="272"/>
      <c r="W1103" s="272"/>
      <c r="X1103" s="273"/>
    </row>
    <row r="1104" spans="1:24" s="44" customFormat="1" ht="21.75" x14ac:dyDescent="0.5">
      <c r="A1104" s="306" t="s">
        <v>1071</v>
      </c>
      <c r="B1104" s="156"/>
      <c r="C1104" s="144"/>
      <c r="D1104" s="277" t="s">
        <v>0</v>
      </c>
      <c r="E1104" s="289" t="s">
        <v>1</v>
      </c>
      <c r="F1104" s="143"/>
      <c r="G1104" s="291" t="s">
        <v>18</v>
      </c>
      <c r="H1104" s="292"/>
      <c r="I1104" s="293"/>
      <c r="J1104" s="265" t="s">
        <v>1088</v>
      </c>
      <c r="K1104" s="266"/>
      <c r="L1104" s="266"/>
      <c r="M1104" s="266"/>
      <c r="N1104" s="267"/>
      <c r="O1104" s="268" t="s">
        <v>1071</v>
      </c>
      <c r="P1104" s="156"/>
      <c r="Q1104" s="156"/>
      <c r="R1104" s="156"/>
      <c r="S1104" s="308" t="s">
        <v>1088</v>
      </c>
      <c r="T1104" s="309"/>
      <c r="U1104" s="309"/>
      <c r="V1104" s="309"/>
      <c r="W1104" s="310"/>
      <c r="X1104" s="261" t="s">
        <v>1100</v>
      </c>
    </row>
    <row r="1105" spans="1:24" s="44" customFormat="1" ht="21.75" x14ac:dyDescent="0.5">
      <c r="A1105" s="307"/>
      <c r="B1105" s="157" t="s">
        <v>1072</v>
      </c>
      <c r="C1105" s="145" t="s">
        <v>1073</v>
      </c>
      <c r="D1105" s="278"/>
      <c r="E1105" s="290"/>
      <c r="F1105" s="154" t="s">
        <v>1075</v>
      </c>
      <c r="G1105" s="277" t="s">
        <v>19</v>
      </c>
      <c r="H1105" s="277" t="s">
        <v>20</v>
      </c>
      <c r="I1105" s="277" t="s">
        <v>21</v>
      </c>
      <c r="J1105" s="146"/>
      <c r="K1105" s="261" t="s">
        <v>1079</v>
      </c>
      <c r="L1105" s="261" t="s">
        <v>1080</v>
      </c>
      <c r="M1105" s="147"/>
      <c r="N1105" s="149" t="s">
        <v>1086</v>
      </c>
      <c r="O1105" s="269"/>
      <c r="P1105" s="157"/>
      <c r="Q1105" s="157" t="s">
        <v>1072</v>
      </c>
      <c r="R1105" s="157" t="s">
        <v>1094</v>
      </c>
      <c r="S1105" s="149"/>
      <c r="T1105" s="281" t="s">
        <v>1079</v>
      </c>
      <c r="U1105" s="261" t="s">
        <v>1080</v>
      </c>
      <c r="V1105" s="147"/>
      <c r="W1105" s="149" t="s">
        <v>1097</v>
      </c>
      <c r="X1105" s="262"/>
    </row>
    <row r="1106" spans="1:24" s="44" customFormat="1" ht="21.75" x14ac:dyDescent="0.5">
      <c r="A1106" s="307"/>
      <c r="B1106" s="157" t="s">
        <v>22</v>
      </c>
      <c r="C1106" s="145" t="s">
        <v>1074</v>
      </c>
      <c r="D1106" s="278"/>
      <c r="E1106" s="290"/>
      <c r="F1106" s="106" t="s">
        <v>1076</v>
      </c>
      <c r="G1106" s="278"/>
      <c r="H1106" s="278"/>
      <c r="I1106" s="278"/>
      <c r="J1106" s="148" t="s">
        <v>1078</v>
      </c>
      <c r="K1106" s="262"/>
      <c r="L1106" s="262"/>
      <c r="M1106" s="147" t="s">
        <v>1081</v>
      </c>
      <c r="N1106" s="150" t="s">
        <v>1085</v>
      </c>
      <c r="O1106" s="269"/>
      <c r="P1106" s="157" t="s">
        <v>1090</v>
      </c>
      <c r="Q1106" s="157" t="s">
        <v>1091</v>
      </c>
      <c r="R1106" s="157" t="s">
        <v>1095</v>
      </c>
      <c r="S1106" s="150" t="s">
        <v>1078</v>
      </c>
      <c r="T1106" s="284"/>
      <c r="U1106" s="262"/>
      <c r="V1106" s="147" t="s">
        <v>1081</v>
      </c>
      <c r="W1106" s="150" t="s">
        <v>1098</v>
      </c>
      <c r="X1106" s="262"/>
    </row>
    <row r="1107" spans="1:24" s="44" customFormat="1" ht="21.75" x14ac:dyDescent="0.5">
      <c r="A1107" s="307"/>
      <c r="B1107" s="157"/>
      <c r="C1107" s="145" t="s">
        <v>861</v>
      </c>
      <c r="D1107" s="278"/>
      <c r="E1107" s="290"/>
      <c r="F1107" s="154" t="s">
        <v>1077</v>
      </c>
      <c r="G1107" s="278"/>
      <c r="H1107" s="278"/>
      <c r="I1107" s="278"/>
      <c r="J1107" s="148" t="s">
        <v>1082</v>
      </c>
      <c r="K1107" s="262"/>
      <c r="L1107" s="262"/>
      <c r="M1107" s="147" t="s">
        <v>1084</v>
      </c>
      <c r="N1107" s="150" t="s">
        <v>1087</v>
      </c>
      <c r="O1107" s="269"/>
      <c r="P1107" s="157"/>
      <c r="Q1107" s="157" t="s">
        <v>1092</v>
      </c>
      <c r="R1107" s="157" t="s">
        <v>1096</v>
      </c>
      <c r="S1107" s="150" t="s">
        <v>1082</v>
      </c>
      <c r="T1107" s="284"/>
      <c r="U1107" s="262"/>
      <c r="V1107" s="147" t="s">
        <v>1084</v>
      </c>
      <c r="W1107" s="150" t="s">
        <v>1091</v>
      </c>
      <c r="X1107" s="262"/>
    </row>
    <row r="1108" spans="1:24" s="44" customFormat="1" ht="21.75" x14ac:dyDescent="0.5">
      <c r="A1108" s="28"/>
      <c r="B1108" s="158"/>
      <c r="C1108" s="22"/>
      <c r="D1108" s="153"/>
      <c r="E1108" s="22"/>
      <c r="F1108" s="155"/>
      <c r="G1108" s="295"/>
      <c r="H1108" s="295"/>
      <c r="I1108" s="295"/>
      <c r="J1108" s="152" t="s">
        <v>1083</v>
      </c>
      <c r="K1108" s="263"/>
      <c r="L1108" s="263"/>
      <c r="M1108" s="30" t="s">
        <v>1085</v>
      </c>
      <c r="N1108" s="151" t="s">
        <v>1072</v>
      </c>
      <c r="O1108" s="270"/>
      <c r="P1108" s="158"/>
      <c r="Q1108" s="158" t="s">
        <v>1093</v>
      </c>
      <c r="R1108" s="158"/>
      <c r="S1108" s="151" t="s">
        <v>1083</v>
      </c>
      <c r="T1108" s="296"/>
      <c r="U1108" s="263"/>
      <c r="V1108" s="30" t="s">
        <v>1085</v>
      </c>
      <c r="W1108" s="151" t="s">
        <v>1099</v>
      </c>
      <c r="X1108" s="263"/>
    </row>
    <row r="1109" spans="1:24" s="44" customFormat="1" ht="21.75" x14ac:dyDescent="0.5">
      <c r="A1109" s="28" t="s">
        <v>2319</v>
      </c>
      <c r="B1109" s="33" t="s">
        <v>13</v>
      </c>
      <c r="C1109" s="46">
        <v>10593</v>
      </c>
      <c r="D1109" s="46">
        <v>1342</v>
      </c>
      <c r="E1109" s="46">
        <v>8614</v>
      </c>
      <c r="F1109" s="34">
        <v>13</v>
      </c>
      <c r="G1109" s="32" t="s">
        <v>25</v>
      </c>
      <c r="H1109" s="32">
        <v>3</v>
      </c>
      <c r="I1109" s="32" t="s">
        <v>25</v>
      </c>
      <c r="J1109" s="32">
        <f>SUM(H1109*100)</f>
        <v>300</v>
      </c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228" t="s">
        <v>541</v>
      </c>
    </row>
    <row r="1110" spans="1:24" s="44" customFormat="1" ht="21.75" x14ac:dyDescent="0.5">
      <c r="A1110" s="28" t="s">
        <v>2320</v>
      </c>
      <c r="B1110" s="33" t="s">
        <v>13</v>
      </c>
      <c r="C1110" s="46">
        <v>10201</v>
      </c>
      <c r="D1110" s="46">
        <v>1338</v>
      </c>
      <c r="E1110" s="46">
        <v>8436</v>
      </c>
      <c r="F1110" s="34">
        <v>15</v>
      </c>
      <c r="G1110" s="32" t="s">
        <v>25</v>
      </c>
      <c r="H1110" s="32">
        <v>1</v>
      </c>
      <c r="I1110" s="32">
        <v>56.1</v>
      </c>
      <c r="J1110" s="32"/>
      <c r="K1110" s="32"/>
      <c r="L1110" s="32"/>
      <c r="M1110" s="32"/>
      <c r="N1110" s="32">
        <f>SUM(H1110*100+I1110)</f>
        <v>156.1</v>
      </c>
      <c r="O1110" s="32"/>
      <c r="P1110" s="32"/>
      <c r="Q1110" s="32"/>
      <c r="R1110" s="32"/>
      <c r="S1110" s="32"/>
      <c r="T1110" s="32"/>
      <c r="U1110" s="32"/>
      <c r="V1110" s="32"/>
      <c r="W1110" s="32"/>
      <c r="X1110" s="228" t="s">
        <v>267</v>
      </c>
    </row>
    <row r="1111" spans="1:24" s="44" customFormat="1" ht="21.75" x14ac:dyDescent="0.5">
      <c r="A1111" s="28" t="s">
        <v>2321</v>
      </c>
      <c r="B1111" s="33" t="s">
        <v>13</v>
      </c>
      <c r="C1111" s="46">
        <v>51215</v>
      </c>
      <c r="D1111" s="46">
        <v>1027</v>
      </c>
      <c r="E1111" s="46">
        <v>1063</v>
      </c>
      <c r="F1111" s="34">
        <v>15</v>
      </c>
      <c r="G1111" s="32" t="s">
        <v>25</v>
      </c>
      <c r="H1111" s="32" t="s">
        <v>25</v>
      </c>
      <c r="I1111" s="32">
        <v>45.7</v>
      </c>
      <c r="J1111" s="32"/>
      <c r="K1111" s="32"/>
      <c r="L1111" s="32">
        <f>SUM(I1111)</f>
        <v>45.7</v>
      </c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228" t="s">
        <v>539</v>
      </c>
    </row>
    <row r="1112" spans="1:24" s="44" customFormat="1" ht="21.75" x14ac:dyDescent="0.5">
      <c r="A1112" s="28" t="s">
        <v>2322</v>
      </c>
      <c r="B1112" s="33" t="s">
        <v>13</v>
      </c>
      <c r="C1112" s="46">
        <v>51212</v>
      </c>
      <c r="D1112" s="46">
        <v>1024</v>
      </c>
      <c r="E1112" s="46">
        <v>1060</v>
      </c>
      <c r="F1112" s="34">
        <v>1</v>
      </c>
      <c r="G1112" s="32">
        <v>2</v>
      </c>
      <c r="H1112" s="32" t="s">
        <v>25</v>
      </c>
      <c r="I1112" s="32" t="s">
        <v>25</v>
      </c>
      <c r="J1112" s="32">
        <f>SUM(G1112*400)</f>
        <v>800</v>
      </c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228" t="s">
        <v>532</v>
      </c>
    </row>
    <row r="1113" spans="1:24" s="44" customFormat="1" ht="21.75" x14ac:dyDescent="0.5">
      <c r="A1113" s="28" t="s">
        <v>2323</v>
      </c>
      <c r="B1113" s="33" t="s">
        <v>13</v>
      </c>
      <c r="C1113" s="46">
        <v>11592</v>
      </c>
      <c r="D1113" s="46">
        <v>122</v>
      </c>
      <c r="E1113" s="46">
        <v>8990</v>
      </c>
      <c r="F1113" s="34">
        <v>9</v>
      </c>
      <c r="G1113" s="32">
        <v>1</v>
      </c>
      <c r="H1113" s="32">
        <v>3</v>
      </c>
      <c r="I1113" s="32">
        <v>26.6</v>
      </c>
      <c r="J1113" s="32"/>
      <c r="K1113" s="32"/>
      <c r="L1113" s="32">
        <f>SUM(G1113*400+H1113*100+I1113)</f>
        <v>726.6</v>
      </c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228" t="s">
        <v>819</v>
      </c>
    </row>
    <row r="1114" spans="1:24" s="44" customFormat="1" ht="21.75" x14ac:dyDescent="0.5">
      <c r="A1114" s="28" t="s">
        <v>2324</v>
      </c>
      <c r="B1114" s="33" t="s">
        <v>13</v>
      </c>
      <c r="C1114" s="46">
        <v>12219</v>
      </c>
      <c r="D1114" s="46">
        <v>1362</v>
      </c>
      <c r="E1114" s="46">
        <v>9236</v>
      </c>
      <c r="F1114" s="34">
        <v>9</v>
      </c>
      <c r="G1114" s="32" t="s">
        <v>25</v>
      </c>
      <c r="H1114" s="32">
        <v>3</v>
      </c>
      <c r="I1114" s="32">
        <v>69.2</v>
      </c>
      <c r="J1114" s="32">
        <f>SUM(H1114*100+I1114)</f>
        <v>369.2</v>
      </c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228" t="s">
        <v>541</v>
      </c>
    </row>
    <row r="1115" spans="1:24" s="44" customFormat="1" ht="21.75" x14ac:dyDescent="0.5">
      <c r="A1115" s="28" t="s">
        <v>2325</v>
      </c>
      <c r="B1115" s="33" t="s">
        <v>13</v>
      </c>
      <c r="C1115" s="46">
        <v>51216</v>
      </c>
      <c r="D1115" s="46">
        <v>1028</v>
      </c>
      <c r="E1115" s="46">
        <v>1064</v>
      </c>
      <c r="F1115" s="34"/>
      <c r="G1115" s="32" t="s">
        <v>25</v>
      </c>
      <c r="H1115" s="32">
        <v>3</v>
      </c>
      <c r="I1115" s="32">
        <v>29.5</v>
      </c>
      <c r="J1115" s="32">
        <f>SUM(H1115*100+I1115)</f>
        <v>329.5</v>
      </c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228" t="s">
        <v>541</v>
      </c>
    </row>
    <row r="1116" spans="1:24" s="44" customFormat="1" ht="21.75" x14ac:dyDescent="0.5">
      <c r="A1116" s="28" t="s">
        <v>2285</v>
      </c>
      <c r="B1116" s="33" t="s">
        <v>13</v>
      </c>
      <c r="C1116" s="46">
        <v>1160</v>
      </c>
      <c r="D1116" s="46">
        <v>109</v>
      </c>
      <c r="E1116" s="46">
        <v>4548</v>
      </c>
      <c r="F1116" s="34">
        <v>1</v>
      </c>
      <c r="G1116" s="32" t="s">
        <v>25</v>
      </c>
      <c r="H1116" s="32">
        <v>3</v>
      </c>
      <c r="I1116" s="32">
        <v>97</v>
      </c>
      <c r="J1116" s="32">
        <f>SUM(H1116*100+I1116)</f>
        <v>397</v>
      </c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228" t="s">
        <v>533</v>
      </c>
    </row>
    <row r="1117" spans="1:24" s="44" customFormat="1" ht="21.75" x14ac:dyDescent="0.5">
      <c r="A1117" s="28" t="s">
        <v>2286</v>
      </c>
      <c r="B1117" s="33" t="s">
        <v>13</v>
      </c>
      <c r="C1117" s="46">
        <v>56554</v>
      </c>
      <c r="D1117" s="46">
        <v>1014</v>
      </c>
      <c r="E1117" s="46">
        <v>3326</v>
      </c>
      <c r="F1117" s="34">
        <v>15</v>
      </c>
      <c r="G1117" s="32">
        <v>5</v>
      </c>
      <c r="H1117" s="32" t="s">
        <v>25</v>
      </c>
      <c r="I1117" s="32" t="s">
        <v>25</v>
      </c>
      <c r="J1117" s="32">
        <f>SUM(G1117*400)</f>
        <v>2000</v>
      </c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228" t="s">
        <v>552</v>
      </c>
    </row>
    <row r="1118" spans="1:24" s="44" customFormat="1" ht="21.75" x14ac:dyDescent="0.5">
      <c r="A1118" s="28" t="s">
        <v>2287</v>
      </c>
      <c r="B1118" s="33" t="s">
        <v>13</v>
      </c>
      <c r="C1118" s="46">
        <v>5090</v>
      </c>
      <c r="D1118" s="46">
        <v>19</v>
      </c>
      <c r="E1118" s="46">
        <v>5322</v>
      </c>
      <c r="F1118" s="34">
        <v>5</v>
      </c>
      <c r="G1118" s="32">
        <v>4</v>
      </c>
      <c r="H1118" s="32">
        <v>3</v>
      </c>
      <c r="I1118" s="32">
        <v>50</v>
      </c>
      <c r="J1118" s="32"/>
      <c r="K1118" s="32"/>
      <c r="L1118" s="32"/>
      <c r="M1118" s="32"/>
      <c r="N1118" s="32">
        <f>SUM(G1118*400+H1118*100+I1118)</f>
        <v>1950</v>
      </c>
      <c r="O1118" s="32"/>
      <c r="P1118" s="32"/>
      <c r="Q1118" s="32"/>
      <c r="R1118" s="32"/>
      <c r="S1118" s="32"/>
      <c r="T1118" s="32"/>
      <c r="U1118" s="32"/>
      <c r="V1118" s="32"/>
      <c r="W1118" s="32"/>
      <c r="X1118" s="228" t="s">
        <v>820</v>
      </c>
    </row>
    <row r="1119" spans="1:24" s="44" customFormat="1" ht="21.75" x14ac:dyDescent="0.5">
      <c r="A1119" s="28" t="s">
        <v>2288</v>
      </c>
      <c r="B1119" s="33" t="s">
        <v>13</v>
      </c>
      <c r="C1119" s="46">
        <v>5089</v>
      </c>
      <c r="D1119" s="46">
        <v>154</v>
      </c>
      <c r="E1119" s="46">
        <v>5721</v>
      </c>
      <c r="F1119" s="34"/>
      <c r="G1119" s="32">
        <v>4</v>
      </c>
      <c r="H1119" s="32">
        <v>3</v>
      </c>
      <c r="I1119" s="32">
        <v>50</v>
      </c>
      <c r="J1119" s="32">
        <f>SUM(G1119*400+H1119*100+I1119)</f>
        <v>1950</v>
      </c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228" t="s">
        <v>565</v>
      </c>
    </row>
    <row r="1120" spans="1:24" s="44" customFormat="1" ht="21.75" x14ac:dyDescent="0.5">
      <c r="A1120" s="28" t="s">
        <v>2289</v>
      </c>
      <c r="B1120" s="33" t="s">
        <v>13</v>
      </c>
      <c r="C1120" s="46">
        <v>65447</v>
      </c>
      <c r="D1120" s="46">
        <v>14</v>
      </c>
      <c r="E1120" s="46">
        <v>3619</v>
      </c>
      <c r="F1120" s="34">
        <v>13</v>
      </c>
      <c r="G1120" s="32">
        <v>1</v>
      </c>
      <c r="H1120" s="32">
        <v>1</v>
      </c>
      <c r="I1120" s="32">
        <v>48.6</v>
      </c>
      <c r="J1120" s="32"/>
      <c r="K1120" s="32"/>
      <c r="L1120" s="32"/>
      <c r="M1120" s="32"/>
      <c r="N1120" s="32">
        <f>SUM(G1120*400+H1120*100+I1120)</f>
        <v>548.6</v>
      </c>
      <c r="O1120" s="32"/>
      <c r="P1120" s="32"/>
      <c r="Q1120" s="32"/>
      <c r="R1120" s="32"/>
      <c r="S1120" s="32"/>
      <c r="T1120" s="32"/>
      <c r="U1120" s="32"/>
      <c r="V1120" s="32"/>
      <c r="W1120" s="32"/>
      <c r="X1120" s="228" t="s">
        <v>616</v>
      </c>
    </row>
    <row r="1121" spans="1:24" s="44" customFormat="1" ht="21.75" x14ac:dyDescent="0.5">
      <c r="A1121" s="28" t="s">
        <v>2290</v>
      </c>
      <c r="B1121" s="33" t="s">
        <v>13</v>
      </c>
      <c r="C1121" s="46">
        <v>282</v>
      </c>
      <c r="D1121" s="46">
        <v>25</v>
      </c>
      <c r="E1121" s="46">
        <v>4171</v>
      </c>
      <c r="F1121" s="34">
        <v>9</v>
      </c>
      <c r="G1121" s="32">
        <v>1</v>
      </c>
      <c r="H1121" s="32">
        <v>1</v>
      </c>
      <c r="I1121" s="32">
        <v>81.900000000000006</v>
      </c>
      <c r="J1121" s="32">
        <f>SUM(G1121*400+H1121*100+I1121)</f>
        <v>581.9</v>
      </c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42" t="s">
        <v>161</v>
      </c>
    </row>
    <row r="1122" spans="1:24" s="44" customFormat="1" ht="21.75" x14ac:dyDescent="0.5">
      <c r="A1122" s="28" t="s">
        <v>2291</v>
      </c>
      <c r="B1122" s="33" t="s">
        <v>13</v>
      </c>
      <c r="C1122" s="46">
        <v>281</v>
      </c>
      <c r="D1122" s="46">
        <v>24</v>
      </c>
      <c r="E1122" s="46">
        <v>4170</v>
      </c>
      <c r="F1122" s="34">
        <v>1</v>
      </c>
      <c r="G1122" s="32">
        <v>4</v>
      </c>
      <c r="H1122" s="32">
        <v>3</v>
      </c>
      <c r="I1122" s="32">
        <v>58.7</v>
      </c>
      <c r="J1122" s="32">
        <f>SUM(G1122*400+H1122*100+I1122)</f>
        <v>1958.7</v>
      </c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42" t="s">
        <v>533</v>
      </c>
    </row>
    <row r="1123" spans="1:24" s="44" customFormat="1" ht="21.75" x14ac:dyDescent="0.5">
      <c r="A1123" s="28" t="s">
        <v>2292</v>
      </c>
      <c r="B1123" s="33" t="s">
        <v>13</v>
      </c>
      <c r="C1123" s="46">
        <v>1161</v>
      </c>
      <c r="D1123" s="46">
        <v>110</v>
      </c>
      <c r="E1123" s="46">
        <v>4549</v>
      </c>
      <c r="F1123" s="34">
        <v>4</v>
      </c>
      <c r="G1123" s="32" t="s">
        <v>25</v>
      </c>
      <c r="H1123" s="32">
        <v>3</v>
      </c>
      <c r="I1123" s="32">
        <v>51</v>
      </c>
      <c r="J1123" s="32">
        <f>SUM(H1123*100+I1123)</f>
        <v>351</v>
      </c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42" t="s">
        <v>533</v>
      </c>
    </row>
    <row r="1124" spans="1:24" s="44" customFormat="1" ht="21.75" x14ac:dyDescent="0.5">
      <c r="A1124" s="28" t="s">
        <v>2326</v>
      </c>
      <c r="B1124" s="33" t="s">
        <v>13</v>
      </c>
      <c r="C1124" s="46">
        <v>1162</v>
      </c>
      <c r="D1124" s="46">
        <v>111</v>
      </c>
      <c r="E1124" s="46">
        <v>4550</v>
      </c>
      <c r="F1124" s="34">
        <v>13</v>
      </c>
      <c r="G1124" s="32">
        <v>2</v>
      </c>
      <c r="H1124" s="32">
        <v>3</v>
      </c>
      <c r="I1124" s="32">
        <v>40</v>
      </c>
      <c r="J1124" s="32"/>
      <c r="K1124" s="32"/>
      <c r="L1124" s="32"/>
      <c r="M1124" s="32"/>
      <c r="N1124" s="32">
        <f>SUM(G1124*400+H1124*100+I1124)</f>
        <v>1140</v>
      </c>
      <c r="O1124" s="32"/>
      <c r="P1124" s="32"/>
      <c r="Q1124" s="32"/>
      <c r="R1124" s="32"/>
      <c r="S1124" s="32"/>
      <c r="T1124" s="32"/>
      <c r="U1124" s="32"/>
      <c r="V1124" s="32"/>
      <c r="W1124" s="32"/>
      <c r="X1124" s="42" t="s">
        <v>193</v>
      </c>
    </row>
    <row r="1125" spans="1:24" s="44" customFormat="1" ht="21.75" x14ac:dyDescent="0.5">
      <c r="A1125" s="28" t="s">
        <v>2327</v>
      </c>
      <c r="B1125" s="33" t="s">
        <v>13</v>
      </c>
      <c r="C1125" s="46">
        <v>65448</v>
      </c>
      <c r="D1125" s="46">
        <v>15</v>
      </c>
      <c r="E1125" s="46">
        <v>3620</v>
      </c>
      <c r="F1125" s="34"/>
      <c r="G1125" s="32">
        <v>2</v>
      </c>
      <c r="H1125" s="32">
        <v>2</v>
      </c>
      <c r="I1125" s="32">
        <v>37.700000000000003</v>
      </c>
      <c r="J1125" s="32">
        <f>SUM(G1125*400+H1125*100+I1125)</f>
        <v>1037.7</v>
      </c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42" t="s">
        <v>640</v>
      </c>
    </row>
    <row r="1126" spans="1:24" s="44" customFormat="1" ht="21.75" x14ac:dyDescent="0.5">
      <c r="A1126" s="28" t="s">
        <v>2328</v>
      </c>
      <c r="B1126" s="33" t="s">
        <v>13</v>
      </c>
      <c r="C1126" s="46">
        <v>10019</v>
      </c>
      <c r="D1126" s="46">
        <v>289</v>
      </c>
      <c r="E1126" s="46">
        <v>8347</v>
      </c>
      <c r="F1126" s="34">
        <v>13</v>
      </c>
      <c r="G1126" s="32">
        <v>2</v>
      </c>
      <c r="H1126" s="32">
        <v>2</v>
      </c>
      <c r="I1126" s="32">
        <v>31.6</v>
      </c>
      <c r="J1126" s="32">
        <f>SUM(G1126*400+H1126*100+I1126)</f>
        <v>1031.5999999999999</v>
      </c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42" t="s">
        <v>640</v>
      </c>
    </row>
    <row r="1127" spans="1:24" s="44" customFormat="1" ht="21.75" x14ac:dyDescent="0.5">
      <c r="A1127" s="28" t="s">
        <v>2329</v>
      </c>
      <c r="B1127" s="33" t="s">
        <v>13</v>
      </c>
      <c r="C1127" s="46">
        <v>51206</v>
      </c>
      <c r="D1127" s="46">
        <v>1015</v>
      </c>
      <c r="E1127" s="46">
        <v>1053</v>
      </c>
      <c r="F1127" s="34">
        <v>4</v>
      </c>
      <c r="G1127" s="32">
        <v>3</v>
      </c>
      <c r="H1127" s="32">
        <v>3</v>
      </c>
      <c r="I1127" s="32">
        <v>2.5</v>
      </c>
      <c r="J1127" s="32">
        <f>SUM(G1127*400+H1127*100+I1127)</f>
        <v>1502.5</v>
      </c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42" t="s">
        <v>542</v>
      </c>
    </row>
    <row r="1128" spans="1:24" s="44" customFormat="1" ht="21.75" x14ac:dyDescent="0.5">
      <c r="A1128" s="28" t="s">
        <v>2330</v>
      </c>
      <c r="B1128" s="33" t="s">
        <v>13</v>
      </c>
      <c r="C1128" s="46">
        <v>981</v>
      </c>
      <c r="D1128" s="46">
        <v>1260</v>
      </c>
      <c r="E1128" s="46">
        <v>4535</v>
      </c>
      <c r="F1128" s="34"/>
      <c r="G1128" s="32">
        <v>3</v>
      </c>
      <c r="H1128" s="32">
        <v>1</v>
      </c>
      <c r="I1128" s="32">
        <v>8.6</v>
      </c>
      <c r="J1128" s="32">
        <f>SUM(G1128*400+H1128*100+I1128)</f>
        <v>1308.5999999999999</v>
      </c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42" t="s">
        <v>542</v>
      </c>
    </row>
    <row r="1129" spans="1:24" s="44" customFormat="1" ht="21.75" x14ac:dyDescent="0.5">
      <c r="A1129" s="28" t="s">
        <v>2331</v>
      </c>
      <c r="B1129" s="33" t="s">
        <v>13</v>
      </c>
      <c r="C1129" s="46">
        <v>3776</v>
      </c>
      <c r="D1129" s="46">
        <v>136</v>
      </c>
      <c r="E1129" s="46">
        <v>4976</v>
      </c>
      <c r="F1129" s="34"/>
      <c r="G1129" s="32">
        <v>1</v>
      </c>
      <c r="H1129" s="32">
        <v>3</v>
      </c>
      <c r="I1129" s="32">
        <v>41.8</v>
      </c>
      <c r="J1129" s="32">
        <f>SUM(G1129*400+H1129*100+I1129)</f>
        <v>741.8</v>
      </c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42" t="s">
        <v>640</v>
      </c>
    </row>
    <row r="1130" spans="1:24" s="44" customFormat="1" ht="21.75" x14ac:dyDescent="0.5">
      <c r="A1130" s="28" t="s">
        <v>2293</v>
      </c>
      <c r="B1130" s="33" t="s">
        <v>13</v>
      </c>
      <c r="C1130" s="46">
        <v>1163</v>
      </c>
      <c r="D1130" s="46">
        <v>112</v>
      </c>
      <c r="E1130" s="46">
        <v>4551</v>
      </c>
      <c r="F1130" s="34"/>
      <c r="G1130" s="32">
        <v>1</v>
      </c>
      <c r="H1130" s="32">
        <v>1</v>
      </c>
      <c r="I1130" s="32">
        <v>65</v>
      </c>
      <c r="J1130" s="32"/>
      <c r="K1130" s="32"/>
      <c r="L1130" s="32">
        <f>SUM(G1130*400+H1130*100+I1130)</f>
        <v>565</v>
      </c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42" t="s">
        <v>821</v>
      </c>
    </row>
    <row r="1131" spans="1:24" s="44" customFormat="1" ht="21.75" x14ac:dyDescent="0.5">
      <c r="A1131" s="28" t="s">
        <v>2332</v>
      </c>
      <c r="B1131" s="33" t="s">
        <v>13</v>
      </c>
      <c r="C1131" s="46">
        <v>9198</v>
      </c>
      <c r="D1131" s="46">
        <v>281</v>
      </c>
      <c r="E1131" s="46">
        <v>7832</v>
      </c>
      <c r="F1131" s="34">
        <v>1</v>
      </c>
      <c r="G1131" s="32" t="s">
        <v>25</v>
      </c>
      <c r="H1131" s="32">
        <v>2</v>
      </c>
      <c r="I1131" s="32">
        <v>51</v>
      </c>
      <c r="J1131" s="32">
        <f>SUM(H1131*100+I1131)</f>
        <v>251</v>
      </c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42" t="s">
        <v>533</v>
      </c>
    </row>
    <row r="1132" spans="1:24" s="44" customFormat="1" ht="21.75" x14ac:dyDescent="0.5">
      <c r="A1132" s="28" t="s">
        <v>2333</v>
      </c>
      <c r="B1132" s="33" t="s">
        <v>13</v>
      </c>
      <c r="C1132" s="46">
        <v>9199</v>
      </c>
      <c r="D1132" s="46">
        <v>282</v>
      </c>
      <c r="E1132" s="46">
        <v>7833</v>
      </c>
      <c r="F1132" s="34">
        <v>9</v>
      </c>
      <c r="G1132" s="32" t="s">
        <v>25</v>
      </c>
      <c r="H1132" s="32">
        <v>3</v>
      </c>
      <c r="I1132" s="32">
        <v>92</v>
      </c>
      <c r="J1132" s="32">
        <f>SUM(H1132*100+I1132)</f>
        <v>392</v>
      </c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42" t="s">
        <v>533</v>
      </c>
    </row>
    <row r="1133" spans="1:24" s="44" customFormat="1" ht="21.75" x14ac:dyDescent="0.5">
      <c r="A1133" s="28" t="s">
        <v>2334</v>
      </c>
      <c r="B1133" s="33" t="s">
        <v>13</v>
      </c>
      <c r="C1133" s="46">
        <v>9200</v>
      </c>
      <c r="D1133" s="46">
        <v>283</v>
      </c>
      <c r="E1133" s="46">
        <v>7834</v>
      </c>
      <c r="F1133" s="34">
        <v>9</v>
      </c>
      <c r="G1133" s="32" t="s">
        <v>25</v>
      </c>
      <c r="H1133" s="32">
        <v>3</v>
      </c>
      <c r="I1133" s="32">
        <v>30</v>
      </c>
      <c r="J1133" s="32">
        <f>SUM(H1133*100+I1133)</f>
        <v>330</v>
      </c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42" t="s">
        <v>533</v>
      </c>
    </row>
    <row r="1134" spans="1:24" s="44" customFormat="1" ht="21.75" x14ac:dyDescent="0.5">
      <c r="A1134" s="28" t="s">
        <v>2335</v>
      </c>
      <c r="B1134" s="33" t="s">
        <v>13</v>
      </c>
      <c r="C1134" s="32">
        <v>51207</v>
      </c>
      <c r="D1134" s="32">
        <v>1016</v>
      </c>
      <c r="E1134" s="32">
        <v>1054</v>
      </c>
      <c r="F1134" s="32"/>
      <c r="G1134" s="32">
        <v>6</v>
      </c>
      <c r="H1134" s="32">
        <v>1</v>
      </c>
      <c r="I1134" s="32">
        <v>82</v>
      </c>
      <c r="J1134" s="32">
        <f t="shared" ref="J1134" si="1">SUM(G1134*400+H1134*100+I1134)</f>
        <v>2582</v>
      </c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42" t="s">
        <v>532</v>
      </c>
    </row>
    <row r="1135" spans="1:24" s="44" customFormat="1" x14ac:dyDescent="0.65">
      <c r="A1135" s="315" t="s">
        <v>2003</v>
      </c>
      <c r="B1135" s="315"/>
      <c r="C1135" s="315"/>
      <c r="D1135" s="315"/>
      <c r="E1135" s="315"/>
      <c r="F1135" s="315"/>
      <c r="G1135" s="315"/>
      <c r="H1135" s="315"/>
      <c r="I1135" s="315"/>
      <c r="J1135" s="315"/>
      <c r="K1135" s="315"/>
      <c r="L1135" s="315"/>
      <c r="M1135" s="315"/>
      <c r="N1135" s="315"/>
      <c r="O1135" s="315"/>
      <c r="P1135" s="315"/>
      <c r="Q1135" s="315"/>
      <c r="R1135" s="315"/>
      <c r="S1135" s="315"/>
      <c r="T1135" s="315"/>
      <c r="U1135" s="315"/>
      <c r="V1135" s="315"/>
      <c r="W1135" s="315"/>
      <c r="X1135" s="315"/>
    </row>
    <row r="1136" spans="1:24" s="44" customFormat="1" x14ac:dyDescent="0.5">
      <c r="A1136" s="313" t="s">
        <v>1102</v>
      </c>
      <c r="B1136" s="313"/>
      <c r="C1136" s="313"/>
      <c r="D1136" s="313"/>
      <c r="E1136" s="313"/>
      <c r="F1136" s="313"/>
      <c r="G1136" s="313"/>
      <c r="H1136" s="313"/>
      <c r="I1136" s="313"/>
      <c r="J1136" s="313"/>
      <c r="K1136" s="313"/>
      <c r="L1136" s="313"/>
      <c r="M1136" s="313"/>
      <c r="N1136" s="313"/>
      <c r="O1136" s="313"/>
      <c r="P1136" s="313"/>
      <c r="Q1136" s="313"/>
      <c r="R1136" s="313"/>
      <c r="S1136" s="313"/>
      <c r="T1136" s="313"/>
      <c r="U1136" s="313"/>
      <c r="V1136" s="313"/>
      <c r="W1136" s="313"/>
      <c r="X1136" s="313"/>
    </row>
    <row r="1137" spans="1:24" s="44" customFormat="1" x14ac:dyDescent="0.5">
      <c r="A1137" s="276" t="s">
        <v>1069</v>
      </c>
      <c r="B1137" s="276"/>
      <c r="C1137" s="276"/>
      <c r="D1137" s="276"/>
      <c r="E1137" s="276"/>
      <c r="F1137" s="276"/>
      <c r="G1137" s="276"/>
      <c r="H1137" s="276"/>
      <c r="I1137" s="276"/>
      <c r="J1137" s="276"/>
      <c r="K1137" s="276"/>
      <c r="L1137" s="276"/>
      <c r="M1137" s="276"/>
      <c r="N1137" s="276"/>
      <c r="O1137" s="276"/>
      <c r="P1137" s="276"/>
      <c r="Q1137" s="276"/>
      <c r="R1137" s="276"/>
      <c r="S1137" s="276"/>
      <c r="T1137" s="276"/>
      <c r="U1137" s="276"/>
      <c r="V1137" s="276"/>
      <c r="W1137" s="276"/>
      <c r="X1137" s="276"/>
    </row>
    <row r="1138" spans="1:24" s="44" customFormat="1" x14ac:dyDescent="0.65">
      <c r="A1138" s="314" t="s">
        <v>1070</v>
      </c>
      <c r="B1138" s="314"/>
      <c r="C1138" s="314"/>
      <c r="D1138" s="314"/>
      <c r="E1138" s="314"/>
      <c r="F1138" s="314"/>
      <c r="G1138" s="314"/>
      <c r="H1138" s="314"/>
      <c r="I1138" s="314"/>
      <c r="J1138" s="314"/>
      <c r="K1138" s="314"/>
      <c r="L1138" s="314"/>
      <c r="M1138" s="314"/>
      <c r="N1138" s="314"/>
      <c r="O1138" s="314"/>
      <c r="P1138" s="314"/>
      <c r="Q1138" s="314"/>
      <c r="R1138" s="314"/>
      <c r="S1138" s="314"/>
      <c r="T1138" s="314"/>
      <c r="U1138" s="314"/>
      <c r="V1138" s="314"/>
      <c r="W1138" s="314"/>
      <c r="X1138" s="314"/>
    </row>
    <row r="1139" spans="1:24" s="44" customFormat="1" ht="21.75" x14ac:dyDescent="0.5">
      <c r="A1139" s="271" t="s">
        <v>1089</v>
      </c>
      <c r="B1139" s="272"/>
      <c r="C1139" s="272"/>
      <c r="D1139" s="272"/>
      <c r="E1139" s="272"/>
      <c r="F1139" s="272"/>
      <c r="G1139" s="272"/>
      <c r="H1139" s="272"/>
      <c r="I1139" s="272"/>
      <c r="J1139" s="272"/>
      <c r="K1139" s="272"/>
      <c r="L1139" s="272"/>
      <c r="M1139" s="272"/>
      <c r="N1139" s="273"/>
      <c r="O1139" s="271" t="s">
        <v>1101</v>
      </c>
      <c r="P1139" s="272"/>
      <c r="Q1139" s="272"/>
      <c r="R1139" s="272"/>
      <c r="S1139" s="272"/>
      <c r="T1139" s="272"/>
      <c r="U1139" s="272"/>
      <c r="V1139" s="272"/>
      <c r="W1139" s="272"/>
      <c r="X1139" s="273"/>
    </row>
    <row r="1140" spans="1:24" s="44" customFormat="1" ht="21.75" x14ac:dyDescent="0.5">
      <c r="A1140" s="306" t="s">
        <v>1071</v>
      </c>
      <c r="B1140" s="156"/>
      <c r="C1140" s="144"/>
      <c r="D1140" s="277" t="s">
        <v>0</v>
      </c>
      <c r="E1140" s="289" t="s">
        <v>1</v>
      </c>
      <c r="F1140" s="143"/>
      <c r="G1140" s="291" t="s">
        <v>18</v>
      </c>
      <c r="H1140" s="292"/>
      <c r="I1140" s="293"/>
      <c r="J1140" s="265" t="s">
        <v>1088</v>
      </c>
      <c r="K1140" s="266"/>
      <c r="L1140" s="266"/>
      <c r="M1140" s="266"/>
      <c r="N1140" s="267"/>
      <c r="O1140" s="268" t="s">
        <v>1071</v>
      </c>
      <c r="P1140" s="156"/>
      <c r="Q1140" s="156"/>
      <c r="R1140" s="156"/>
      <c r="S1140" s="308" t="s">
        <v>1088</v>
      </c>
      <c r="T1140" s="309"/>
      <c r="U1140" s="309"/>
      <c r="V1140" s="309"/>
      <c r="W1140" s="310"/>
      <c r="X1140" s="261" t="s">
        <v>1100</v>
      </c>
    </row>
    <row r="1141" spans="1:24" s="44" customFormat="1" ht="21.75" x14ac:dyDescent="0.5">
      <c r="A1141" s="307"/>
      <c r="B1141" s="157" t="s">
        <v>1072</v>
      </c>
      <c r="C1141" s="145" t="s">
        <v>1073</v>
      </c>
      <c r="D1141" s="278"/>
      <c r="E1141" s="290"/>
      <c r="F1141" s="154" t="s">
        <v>1075</v>
      </c>
      <c r="G1141" s="277" t="s">
        <v>19</v>
      </c>
      <c r="H1141" s="277" t="s">
        <v>20</v>
      </c>
      <c r="I1141" s="277" t="s">
        <v>21</v>
      </c>
      <c r="J1141" s="146"/>
      <c r="K1141" s="261" t="s">
        <v>1079</v>
      </c>
      <c r="L1141" s="261" t="s">
        <v>1080</v>
      </c>
      <c r="M1141" s="147"/>
      <c r="N1141" s="149" t="s">
        <v>1086</v>
      </c>
      <c r="O1141" s="269"/>
      <c r="P1141" s="157"/>
      <c r="Q1141" s="157" t="s">
        <v>1072</v>
      </c>
      <c r="R1141" s="157" t="s">
        <v>1094</v>
      </c>
      <c r="S1141" s="149"/>
      <c r="T1141" s="281" t="s">
        <v>1079</v>
      </c>
      <c r="U1141" s="261" t="s">
        <v>1080</v>
      </c>
      <c r="V1141" s="147"/>
      <c r="W1141" s="149" t="s">
        <v>1097</v>
      </c>
      <c r="X1141" s="262"/>
    </row>
    <row r="1142" spans="1:24" s="44" customFormat="1" ht="21.75" x14ac:dyDescent="0.5">
      <c r="A1142" s="307"/>
      <c r="B1142" s="157" t="s">
        <v>22</v>
      </c>
      <c r="C1142" s="145" t="s">
        <v>1074</v>
      </c>
      <c r="D1142" s="278"/>
      <c r="E1142" s="290"/>
      <c r="F1142" s="106" t="s">
        <v>1076</v>
      </c>
      <c r="G1142" s="278"/>
      <c r="H1142" s="278"/>
      <c r="I1142" s="278"/>
      <c r="J1142" s="148" t="s">
        <v>1078</v>
      </c>
      <c r="K1142" s="262"/>
      <c r="L1142" s="262"/>
      <c r="M1142" s="147" t="s">
        <v>1081</v>
      </c>
      <c r="N1142" s="150" t="s">
        <v>1085</v>
      </c>
      <c r="O1142" s="269"/>
      <c r="P1142" s="157" t="s">
        <v>1090</v>
      </c>
      <c r="Q1142" s="157" t="s">
        <v>1091</v>
      </c>
      <c r="R1142" s="157" t="s">
        <v>1095</v>
      </c>
      <c r="S1142" s="150" t="s">
        <v>1078</v>
      </c>
      <c r="T1142" s="284"/>
      <c r="U1142" s="262"/>
      <c r="V1142" s="147" t="s">
        <v>1081</v>
      </c>
      <c r="W1142" s="150" t="s">
        <v>1098</v>
      </c>
      <c r="X1142" s="262"/>
    </row>
    <row r="1143" spans="1:24" s="44" customFormat="1" ht="21.75" x14ac:dyDescent="0.5">
      <c r="A1143" s="307"/>
      <c r="B1143" s="157"/>
      <c r="C1143" s="145" t="s">
        <v>861</v>
      </c>
      <c r="D1143" s="278"/>
      <c r="E1143" s="290"/>
      <c r="F1143" s="154" t="s">
        <v>1077</v>
      </c>
      <c r="G1143" s="278"/>
      <c r="H1143" s="278"/>
      <c r="I1143" s="278"/>
      <c r="J1143" s="148" t="s">
        <v>1082</v>
      </c>
      <c r="K1143" s="262"/>
      <c r="L1143" s="262"/>
      <c r="M1143" s="147" t="s">
        <v>1084</v>
      </c>
      <c r="N1143" s="150" t="s">
        <v>1087</v>
      </c>
      <c r="O1143" s="269"/>
      <c r="P1143" s="157"/>
      <c r="Q1143" s="157" t="s">
        <v>1092</v>
      </c>
      <c r="R1143" s="157" t="s">
        <v>1096</v>
      </c>
      <c r="S1143" s="150" t="s">
        <v>1082</v>
      </c>
      <c r="T1143" s="284"/>
      <c r="U1143" s="262"/>
      <c r="V1143" s="147" t="s">
        <v>1084</v>
      </c>
      <c r="W1143" s="150" t="s">
        <v>1091</v>
      </c>
      <c r="X1143" s="262"/>
    </row>
    <row r="1144" spans="1:24" s="44" customFormat="1" ht="21.75" x14ac:dyDescent="0.5">
      <c r="A1144" s="28"/>
      <c r="B1144" s="158"/>
      <c r="C1144" s="22"/>
      <c r="D1144" s="153"/>
      <c r="E1144" s="22"/>
      <c r="F1144" s="155"/>
      <c r="G1144" s="295"/>
      <c r="H1144" s="295"/>
      <c r="I1144" s="295"/>
      <c r="J1144" s="152" t="s">
        <v>1083</v>
      </c>
      <c r="K1144" s="263"/>
      <c r="L1144" s="263"/>
      <c r="M1144" s="30" t="s">
        <v>1085</v>
      </c>
      <c r="N1144" s="151" t="s">
        <v>1072</v>
      </c>
      <c r="O1144" s="270"/>
      <c r="P1144" s="158"/>
      <c r="Q1144" s="158" t="s">
        <v>1093</v>
      </c>
      <c r="R1144" s="158"/>
      <c r="S1144" s="151" t="s">
        <v>1083</v>
      </c>
      <c r="T1144" s="296"/>
      <c r="U1144" s="263"/>
      <c r="V1144" s="30" t="s">
        <v>1085</v>
      </c>
      <c r="W1144" s="151" t="s">
        <v>1099</v>
      </c>
      <c r="X1144" s="263"/>
    </row>
    <row r="1145" spans="1:24" s="44" customFormat="1" ht="21.75" x14ac:dyDescent="0.5">
      <c r="A1145" s="28" t="s">
        <v>2336</v>
      </c>
      <c r="B1145" s="33" t="s">
        <v>13</v>
      </c>
      <c r="C1145" s="46">
        <v>4049</v>
      </c>
      <c r="D1145" s="46">
        <v>144</v>
      </c>
      <c r="E1145" s="46">
        <v>5070</v>
      </c>
      <c r="F1145" s="34">
        <v>13</v>
      </c>
      <c r="G1145" s="32">
        <v>2</v>
      </c>
      <c r="H1145" s="32">
        <v>3</v>
      </c>
      <c r="I1145" s="32">
        <v>52.7</v>
      </c>
      <c r="J1145" s="32">
        <f t="shared" ref="J1145:J1151" si="2">SUM(G1145*400+H1145*100+I1145)</f>
        <v>1152.7</v>
      </c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228" t="s">
        <v>161</v>
      </c>
    </row>
    <row r="1146" spans="1:24" s="44" customFormat="1" ht="21.75" x14ac:dyDescent="0.5">
      <c r="A1146" s="28" t="s">
        <v>2337</v>
      </c>
      <c r="B1146" s="33" t="s">
        <v>13</v>
      </c>
      <c r="C1146" s="32">
        <v>1164</v>
      </c>
      <c r="D1146" s="32">
        <v>113</v>
      </c>
      <c r="E1146" s="32">
        <v>4552</v>
      </c>
      <c r="F1146" s="32"/>
      <c r="G1146" s="32">
        <v>2</v>
      </c>
      <c r="H1146" s="32">
        <v>1</v>
      </c>
      <c r="I1146" s="32">
        <v>32</v>
      </c>
      <c r="J1146" s="32">
        <f t="shared" si="2"/>
        <v>932</v>
      </c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228" t="s">
        <v>533</v>
      </c>
    </row>
    <row r="1147" spans="1:24" s="44" customFormat="1" ht="21.75" x14ac:dyDescent="0.5">
      <c r="A1147" s="28" t="s">
        <v>2338</v>
      </c>
      <c r="B1147" s="33" t="s">
        <v>13</v>
      </c>
      <c r="C1147" s="46">
        <v>11456</v>
      </c>
      <c r="D1147" s="46">
        <v>116</v>
      </c>
      <c r="E1147" s="46">
        <v>8934</v>
      </c>
      <c r="F1147" s="34">
        <v>14</v>
      </c>
      <c r="G1147" s="32">
        <v>1</v>
      </c>
      <c r="H1147" s="32">
        <v>3</v>
      </c>
      <c r="I1147" s="32">
        <v>9.1999999999999993</v>
      </c>
      <c r="J1147" s="32">
        <f t="shared" si="2"/>
        <v>709.2</v>
      </c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228" t="s">
        <v>532</v>
      </c>
    </row>
    <row r="1148" spans="1:24" s="44" customFormat="1" ht="21.75" x14ac:dyDescent="0.5">
      <c r="A1148" s="28" t="s">
        <v>2339</v>
      </c>
      <c r="B1148" s="33" t="s">
        <v>13</v>
      </c>
      <c r="C1148" s="46">
        <v>11455</v>
      </c>
      <c r="D1148" s="46">
        <v>115</v>
      </c>
      <c r="E1148" s="46">
        <v>8933</v>
      </c>
      <c r="F1148" s="34">
        <v>8</v>
      </c>
      <c r="G1148" s="32">
        <v>1</v>
      </c>
      <c r="H1148" s="32">
        <v>3</v>
      </c>
      <c r="I1148" s="32">
        <v>9.1999999999999993</v>
      </c>
      <c r="J1148" s="32">
        <f t="shared" si="2"/>
        <v>709.2</v>
      </c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228" t="s">
        <v>565</v>
      </c>
    </row>
    <row r="1149" spans="1:24" s="44" customFormat="1" ht="21.75" x14ac:dyDescent="0.5">
      <c r="A1149" s="28" t="s">
        <v>2340</v>
      </c>
      <c r="B1149" s="33" t="s">
        <v>13</v>
      </c>
      <c r="C1149" s="46">
        <v>56555</v>
      </c>
      <c r="D1149" s="46">
        <v>1017</v>
      </c>
      <c r="E1149" s="46">
        <v>3858</v>
      </c>
      <c r="F1149" s="34"/>
      <c r="G1149" s="32">
        <v>1</v>
      </c>
      <c r="H1149" s="32">
        <v>3</v>
      </c>
      <c r="I1149" s="32">
        <v>9.1999999999999993</v>
      </c>
      <c r="J1149" s="32">
        <f t="shared" si="2"/>
        <v>709.2</v>
      </c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228" t="s">
        <v>822</v>
      </c>
    </row>
    <row r="1150" spans="1:24" s="44" customFormat="1" ht="21.75" x14ac:dyDescent="0.5">
      <c r="A1150" s="28" t="s">
        <v>2341</v>
      </c>
      <c r="B1150" s="33" t="s">
        <v>13</v>
      </c>
      <c r="C1150" s="46">
        <v>1146</v>
      </c>
      <c r="D1150" s="46">
        <v>54</v>
      </c>
      <c r="E1150" s="46">
        <v>4458</v>
      </c>
      <c r="F1150" s="34"/>
      <c r="G1150" s="32">
        <v>2</v>
      </c>
      <c r="H1150" s="32">
        <v>3</v>
      </c>
      <c r="I1150" s="32">
        <v>87</v>
      </c>
      <c r="J1150" s="32">
        <f t="shared" si="2"/>
        <v>1187</v>
      </c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228" t="s">
        <v>533</v>
      </c>
    </row>
    <row r="1151" spans="1:24" s="44" customFormat="1" ht="21.75" x14ac:dyDescent="0.5">
      <c r="A1151" s="28" t="s">
        <v>2342</v>
      </c>
      <c r="B1151" s="33" t="s">
        <v>13</v>
      </c>
      <c r="C1151" s="46">
        <v>1165</v>
      </c>
      <c r="D1151" s="46">
        <v>114</v>
      </c>
      <c r="E1151" s="46">
        <v>4553</v>
      </c>
      <c r="F1151" s="34"/>
      <c r="G1151" s="32">
        <v>1</v>
      </c>
      <c r="H1151" s="32">
        <v>3</v>
      </c>
      <c r="I1151" s="32">
        <v>9.1999999999999993</v>
      </c>
      <c r="J1151" s="32">
        <f t="shared" si="2"/>
        <v>709.2</v>
      </c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228" t="s">
        <v>640</v>
      </c>
    </row>
    <row r="1152" spans="1:24" s="44" customFormat="1" ht="21.75" x14ac:dyDescent="0.5">
      <c r="A1152" s="28" t="s">
        <v>2343</v>
      </c>
      <c r="B1152" s="33" t="s">
        <v>13</v>
      </c>
      <c r="C1152" s="46">
        <v>1134</v>
      </c>
      <c r="D1152" s="46">
        <v>1256</v>
      </c>
      <c r="E1152" s="46">
        <v>4459</v>
      </c>
      <c r="F1152" s="34">
        <v>13</v>
      </c>
      <c r="G1152" s="32">
        <v>4</v>
      </c>
      <c r="H1152" s="32" t="s">
        <v>25</v>
      </c>
      <c r="I1152" s="32">
        <v>40</v>
      </c>
      <c r="J1152" s="32"/>
      <c r="K1152" s="32"/>
      <c r="L1152" s="32"/>
      <c r="M1152" s="32">
        <f>SUM(G1152*400+I1152)</f>
        <v>1640</v>
      </c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228" t="s">
        <v>538</v>
      </c>
    </row>
    <row r="1153" spans="1:24" s="44" customFormat="1" ht="21.75" x14ac:dyDescent="0.5">
      <c r="A1153" s="28" t="s">
        <v>2344</v>
      </c>
      <c r="B1153" s="33" t="s">
        <v>13</v>
      </c>
      <c r="C1153" s="46">
        <v>3774</v>
      </c>
      <c r="D1153" s="46">
        <v>137</v>
      </c>
      <c r="E1153" s="46">
        <v>4977</v>
      </c>
      <c r="F1153" s="34"/>
      <c r="G1153" s="32">
        <v>1</v>
      </c>
      <c r="H1153" s="32" t="s">
        <v>25</v>
      </c>
      <c r="I1153" s="32">
        <v>80.8</v>
      </c>
      <c r="J1153" s="32">
        <f>SUM(G1153*400+I1153)</f>
        <v>480.8</v>
      </c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42" t="s">
        <v>640</v>
      </c>
    </row>
    <row r="1154" spans="1:24" s="44" customFormat="1" ht="21.75" x14ac:dyDescent="0.5">
      <c r="A1154" s="28" t="s">
        <v>2345</v>
      </c>
      <c r="B1154" s="33" t="s">
        <v>13</v>
      </c>
      <c r="C1154" s="46">
        <v>58466</v>
      </c>
      <c r="D1154" s="46">
        <v>1020</v>
      </c>
      <c r="E1154" s="46">
        <v>3809</v>
      </c>
      <c r="F1154" s="34"/>
      <c r="G1154" s="32">
        <v>4</v>
      </c>
      <c r="H1154" s="32">
        <v>1</v>
      </c>
      <c r="I1154" s="32">
        <v>80</v>
      </c>
      <c r="J1154" s="32"/>
      <c r="K1154" s="32"/>
      <c r="L1154" s="32"/>
      <c r="M1154" s="32">
        <f>SUM(G1154*400+H1154*100+I1154)</f>
        <v>1780</v>
      </c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42" t="s">
        <v>538</v>
      </c>
    </row>
    <row r="1155" spans="1:24" s="44" customFormat="1" ht="24.75" customHeight="1" x14ac:dyDescent="0.5">
      <c r="A1155" s="28" t="s">
        <v>2346</v>
      </c>
      <c r="B1155" s="33" t="s">
        <v>13</v>
      </c>
      <c r="C1155" s="46">
        <v>1166</v>
      </c>
      <c r="D1155" s="46">
        <v>115</v>
      </c>
      <c r="E1155" s="46">
        <v>4554</v>
      </c>
      <c r="F1155" s="34"/>
      <c r="G1155" s="32">
        <v>1</v>
      </c>
      <c r="H1155" s="32" t="s">
        <v>25</v>
      </c>
      <c r="I1155" s="32">
        <v>83</v>
      </c>
      <c r="J1155" s="32">
        <f>SUM(G1155*400+I1155)</f>
        <v>483</v>
      </c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42" t="s">
        <v>533</v>
      </c>
    </row>
    <row r="1156" spans="1:24" s="44" customFormat="1" ht="21.75" x14ac:dyDescent="0.5">
      <c r="A1156" s="28" t="s">
        <v>2347</v>
      </c>
      <c r="B1156" s="33" t="s">
        <v>13</v>
      </c>
      <c r="C1156" s="46">
        <v>51209</v>
      </c>
      <c r="D1156" s="46">
        <v>1021</v>
      </c>
      <c r="E1156" s="46">
        <v>1057</v>
      </c>
      <c r="F1156" s="34"/>
      <c r="G1156" s="32">
        <v>2</v>
      </c>
      <c r="H1156" s="32">
        <v>1</v>
      </c>
      <c r="I1156" s="32">
        <v>27</v>
      </c>
      <c r="J1156" s="32">
        <f>SUM(G1156*400+H1156*100+I1156)</f>
        <v>927</v>
      </c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42" t="s">
        <v>541</v>
      </c>
    </row>
    <row r="1157" spans="1:24" s="44" customFormat="1" ht="21.75" x14ac:dyDescent="0.5">
      <c r="A1157" s="28" t="s">
        <v>2348</v>
      </c>
      <c r="B1157" s="33" t="s">
        <v>13</v>
      </c>
      <c r="C1157" s="46">
        <v>3969</v>
      </c>
      <c r="D1157" s="46">
        <v>1301</v>
      </c>
      <c r="E1157" s="46">
        <v>4979</v>
      </c>
      <c r="F1157" s="34"/>
      <c r="G1157" s="32">
        <v>1</v>
      </c>
      <c r="H1157" s="32">
        <v>3</v>
      </c>
      <c r="I1157" s="32">
        <v>91</v>
      </c>
      <c r="J1157" s="32">
        <f>SUM(G1157*400+H1157*100+I1157)</f>
        <v>791</v>
      </c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42" t="s">
        <v>541</v>
      </c>
    </row>
    <row r="1158" spans="1:24" s="44" customFormat="1" ht="21.75" x14ac:dyDescent="0.5">
      <c r="A1158" s="28" t="s">
        <v>2349</v>
      </c>
      <c r="B1158" s="33" t="s">
        <v>13</v>
      </c>
      <c r="C1158" s="46">
        <v>1147</v>
      </c>
      <c r="D1158" s="46">
        <v>55</v>
      </c>
      <c r="E1158" s="46">
        <v>4460</v>
      </c>
      <c r="F1158" s="34">
        <v>9</v>
      </c>
      <c r="G1158" s="32">
        <v>2</v>
      </c>
      <c r="H1158" s="32">
        <v>2</v>
      </c>
      <c r="I1158" s="32">
        <v>81</v>
      </c>
      <c r="J1158" s="32">
        <f>SUM(G1158*400+H1158*100+I1158)</f>
        <v>1081</v>
      </c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42" t="s">
        <v>640</v>
      </c>
    </row>
    <row r="1159" spans="1:24" s="44" customFormat="1" ht="21.75" x14ac:dyDescent="0.5">
      <c r="A1159" s="28" t="s">
        <v>2350</v>
      </c>
      <c r="B1159" s="33" t="s">
        <v>13</v>
      </c>
      <c r="C1159" s="46">
        <v>1167</v>
      </c>
      <c r="D1159" s="46">
        <v>116</v>
      </c>
      <c r="E1159" s="46">
        <v>4555</v>
      </c>
      <c r="F1159" s="34"/>
      <c r="G1159" s="32">
        <v>2</v>
      </c>
      <c r="H1159" s="32">
        <v>1</v>
      </c>
      <c r="I1159" s="32">
        <v>36</v>
      </c>
      <c r="J1159" s="32">
        <f>SUM(G1159*400+H1159*100+I1159)</f>
        <v>936</v>
      </c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42" t="s">
        <v>533</v>
      </c>
    </row>
    <row r="1160" spans="1:24" s="44" customFormat="1" ht="21.75" x14ac:dyDescent="0.5">
      <c r="A1160" s="28" t="s">
        <v>2351</v>
      </c>
      <c r="B1160" s="33" t="s">
        <v>13</v>
      </c>
      <c r="C1160" s="46">
        <v>9858</v>
      </c>
      <c r="D1160" s="46">
        <v>1318</v>
      </c>
      <c r="E1160" s="46">
        <v>8299</v>
      </c>
      <c r="F1160" s="34"/>
      <c r="G1160" s="32">
        <v>3</v>
      </c>
      <c r="H1160" s="32" t="s">
        <v>25</v>
      </c>
      <c r="I1160" s="32" t="s">
        <v>25</v>
      </c>
      <c r="J1160" s="32">
        <f>SUM(G1160*400)</f>
        <v>1200</v>
      </c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42" t="s">
        <v>161</v>
      </c>
    </row>
    <row r="1161" spans="1:24" s="44" customFormat="1" ht="21.75" x14ac:dyDescent="0.5">
      <c r="A1161" s="109"/>
      <c r="B1161" s="110"/>
      <c r="C1161" s="110"/>
      <c r="D1161" s="110"/>
      <c r="E1161" s="110"/>
      <c r="F1161" s="110"/>
      <c r="G1161" s="110"/>
      <c r="H1161" s="110"/>
      <c r="I1161" s="110"/>
      <c r="J1161" s="110"/>
      <c r="K1161" s="110"/>
      <c r="L1161" s="110"/>
      <c r="M1161" s="110"/>
      <c r="N1161" s="110"/>
      <c r="O1161" s="110"/>
      <c r="P1161" s="110"/>
      <c r="Q1161" s="110"/>
      <c r="R1161" s="110"/>
      <c r="S1161" s="110"/>
      <c r="T1161" s="110"/>
      <c r="U1161" s="110"/>
      <c r="V1161" s="110"/>
      <c r="W1161" s="110"/>
      <c r="X1161" s="110"/>
    </row>
    <row r="1162" spans="1:24" s="44" customFormat="1" ht="21.75" x14ac:dyDescent="0.5">
      <c r="A1162" s="109"/>
      <c r="B1162" s="110"/>
      <c r="C1162" s="110"/>
      <c r="D1162" s="110"/>
      <c r="E1162" s="110"/>
      <c r="F1162" s="110"/>
      <c r="G1162" s="110"/>
      <c r="H1162" s="110"/>
      <c r="I1162" s="110"/>
      <c r="J1162" s="110"/>
      <c r="K1162" s="110"/>
      <c r="L1162" s="110"/>
      <c r="M1162" s="110"/>
      <c r="N1162" s="110"/>
      <c r="O1162" s="110"/>
      <c r="P1162" s="110"/>
      <c r="Q1162" s="110"/>
      <c r="R1162" s="110"/>
      <c r="S1162" s="110"/>
      <c r="T1162" s="110"/>
      <c r="U1162" s="110"/>
      <c r="V1162" s="110"/>
      <c r="W1162" s="110"/>
      <c r="X1162" s="110"/>
    </row>
    <row r="1163" spans="1:24" s="44" customFormat="1" ht="21.75" x14ac:dyDescent="0.5">
      <c r="A1163" s="109"/>
      <c r="B1163" s="110"/>
      <c r="C1163" s="110"/>
      <c r="D1163" s="110"/>
      <c r="E1163" s="110"/>
      <c r="F1163" s="110"/>
      <c r="G1163" s="110"/>
      <c r="H1163" s="110"/>
      <c r="I1163" s="110"/>
      <c r="J1163" s="110"/>
      <c r="K1163" s="110"/>
      <c r="L1163" s="110"/>
      <c r="M1163" s="110"/>
      <c r="N1163" s="110"/>
      <c r="O1163" s="110"/>
      <c r="P1163" s="110"/>
      <c r="Q1163" s="110"/>
      <c r="R1163" s="110"/>
      <c r="S1163" s="110"/>
      <c r="T1163" s="110"/>
      <c r="U1163" s="110"/>
      <c r="V1163" s="110"/>
      <c r="W1163" s="110"/>
      <c r="X1163" s="110"/>
    </row>
    <row r="1164" spans="1:24" s="44" customFormat="1" ht="21.75" x14ac:dyDescent="0.5">
      <c r="A1164" s="109"/>
      <c r="B1164" s="110"/>
      <c r="C1164" s="110"/>
      <c r="D1164" s="110"/>
      <c r="E1164" s="110"/>
      <c r="F1164" s="110"/>
      <c r="G1164" s="110"/>
      <c r="H1164" s="110"/>
      <c r="I1164" s="110"/>
      <c r="J1164" s="110"/>
      <c r="K1164" s="110"/>
      <c r="L1164" s="110"/>
      <c r="M1164" s="110"/>
      <c r="N1164" s="110"/>
      <c r="O1164" s="110"/>
      <c r="P1164" s="110"/>
      <c r="Q1164" s="110"/>
      <c r="R1164" s="110"/>
      <c r="S1164" s="110"/>
      <c r="T1164" s="110"/>
      <c r="U1164" s="110"/>
      <c r="V1164" s="110"/>
      <c r="W1164" s="110"/>
      <c r="X1164" s="110"/>
    </row>
    <row r="1165" spans="1:24" s="44" customFormat="1" ht="21.75" x14ac:dyDescent="0.5">
      <c r="A1165" s="109"/>
      <c r="B1165" s="110"/>
      <c r="C1165" s="110"/>
      <c r="D1165" s="110"/>
      <c r="E1165" s="110"/>
      <c r="F1165" s="110"/>
      <c r="G1165" s="110"/>
      <c r="H1165" s="110"/>
      <c r="I1165" s="110"/>
      <c r="J1165" s="110"/>
      <c r="K1165" s="110"/>
      <c r="L1165" s="110"/>
      <c r="M1165" s="110"/>
      <c r="N1165" s="110"/>
      <c r="O1165" s="110"/>
      <c r="P1165" s="110"/>
      <c r="Q1165" s="110"/>
      <c r="R1165" s="110"/>
      <c r="S1165" s="110"/>
      <c r="T1165" s="110"/>
      <c r="U1165" s="110"/>
      <c r="V1165" s="110"/>
      <c r="W1165" s="110"/>
      <c r="X1165" s="110"/>
    </row>
    <row r="1166" spans="1:24" s="44" customFormat="1" ht="21.75" x14ac:dyDescent="0.5">
      <c r="A1166" s="109"/>
      <c r="B1166" s="110"/>
      <c r="C1166" s="110"/>
      <c r="D1166" s="110"/>
      <c r="E1166" s="110"/>
      <c r="F1166" s="110"/>
      <c r="G1166" s="110"/>
      <c r="H1166" s="110"/>
      <c r="I1166" s="110"/>
      <c r="J1166" s="110"/>
      <c r="K1166" s="110"/>
      <c r="L1166" s="110"/>
      <c r="M1166" s="110"/>
      <c r="N1166" s="110"/>
      <c r="O1166" s="110"/>
      <c r="P1166" s="110"/>
      <c r="Q1166" s="110"/>
      <c r="R1166" s="110"/>
      <c r="S1166" s="110"/>
      <c r="T1166" s="110"/>
      <c r="U1166" s="110"/>
      <c r="V1166" s="110"/>
      <c r="W1166" s="110"/>
      <c r="X1166" s="110"/>
    </row>
    <row r="1167" spans="1:24" s="44" customFormat="1" ht="21.75" x14ac:dyDescent="0.5">
      <c r="A1167" s="109"/>
      <c r="B1167" s="110"/>
      <c r="C1167" s="110"/>
      <c r="D1167" s="110"/>
      <c r="E1167" s="110"/>
      <c r="F1167" s="110"/>
      <c r="G1167" s="110"/>
      <c r="H1167" s="110"/>
      <c r="I1167" s="110"/>
      <c r="J1167" s="110"/>
      <c r="K1167" s="110"/>
      <c r="L1167" s="110"/>
      <c r="M1167" s="110"/>
      <c r="N1167" s="110"/>
      <c r="O1167" s="110"/>
      <c r="P1167" s="110"/>
      <c r="Q1167" s="110"/>
      <c r="R1167" s="110"/>
      <c r="S1167" s="110"/>
      <c r="T1167" s="110"/>
      <c r="U1167" s="110"/>
      <c r="V1167" s="110"/>
      <c r="W1167" s="110"/>
      <c r="X1167" s="110"/>
    </row>
    <row r="1168" spans="1:24" s="44" customFormat="1" x14ac:dyDescent="0.65">
      <c r="A1168" s="7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</row>
    <row r="1169" spans="1:24" s="44" customFormat="1" x14ac:dyDescent="0.65">
      <c r="A1169" s="7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</row>
    <row r="1170" spans="1:24" s="44" customFormat="1" x14ac:dyDescent="0.65">
      <c r="A1170" s="7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</row>
    <row r="1171" spans="1:24" s="44" customFormat="1" x14ac:dyDescent="0.65">
      <c r="A1171" s="7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</row>
    <row r="1172" spans="1:24" s="44" customFormat="1" x14ac:dyDescent="0.65">
      <c r="A1172" s="7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</row>
    <row r="1173" spans="1:24" s="44" customFormat="1" x14ac:dyDescent="0.65">
      <c r="A1173" s="7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</row>
    <row r="1174" spans="1:24" s="44" customFormat="1" x14ac:dyDescent="0.65">
      <c r="A1174" s="7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</row>
    <row r="1175" spans="1:24" s="44" customFormat="1" x14ac:dyDescent="0.65">
      <c r="A1175" s="7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</row>
    <row r="1176" spans="1:24" s="44" customFormat="1" x14ac:dyDescent="0.65">
      <c r="A1176" s="7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</row>
    <row r="1177" spans="1:24" s="44" customFormat="1" x14ac:dyDescent="0.65">
      <c r="A1177" s="7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</row>
    <row r="1178" spans="1:24" s="44" customFormat="1" x14ac:dyDescent="0.65">
      <c r="A1178" s="7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</row>
    <row r="1179" spans="1:24" s="44" customFormat="1" x14ac:dyDescent="0.65">
      <c r="A1179" s="7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</row>
    <row r="1180" spans="1:24" s="44" customFormat="1" x14ac:dyDescent="0.65">
      <c r="A1180" s="7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</row>
    <row r="1181" spans="1:24" s="44" customFormat="1" x14ac:dyDescent="0.65">
      <c r="A1181" s="7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</row>
    <row r="1182" spans="1:24" s="44" customFormat="1" x14ac:dyDescent="0.65">
      <c r="A1182" s="7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</row>
    <row r="1183" spans="1:24" s="44" customFormat="1" x14ac:dyDescent="0.65">
      <c r="A1183" s="7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</row>
    <row r="1184" spans="1:24" s="44" customFormat="1" x14ac:dyDescent="0.65">
      <c r="A1184" s="7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</row>
    <row r="1185" spans="1:24" s="44" customFormat="1" x14ac:dyDescent="0.65">
      <c r="A1185" s="7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</row>
    <row r="1186" spans="1:24" s="44" customFormat="1" x14ac:dyDescent="0.65">
      <c r="A1186" s="7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</row>
    <row r="1187" spans="1:24" s="44" customFormat="1" x14ac:dyDescent="0.65">
      <c r="A1187" s="7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</row>
    <row r="1188" spans="1:24" s="44" customFormat="1" x14ac:dyDescent="0.65">
      <c r="A1188" s="7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</row>
    <row r="1189" spans="1:24" s="44" customFormat="1" x14ac:dyDescent="0.65">
      <c r="A1189" s="7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</row>
    <row r="1190" spans="1:24" s="44" customFormat="1" x14ac:dyDescent="0.65">
      <c r="A1190" s="7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</row>
    <row r="1191" spans="1:24" s="44" customFormat="1" x14ac:dyDescent="0.65">
      <c r="A1191" s="7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</row>
    <row r="1192" spans="1:24" s="44" customFormat="1" x14ac:dyDescent="0.65">
      <c r="A1192" s="7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</row>
    <row r="1193" spans="1:24" s="44" customFormat="1" x14ac:dyDescent="0.65">
      <c r="A1193" s="7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</row>
    <row r="1194" spans="1:24" s="44" customFormat="1" x14ac:dyDescent="0.65">
      <c r="A1194" s="7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</row>
    <row r="1195" spans="1:24" s="109" customFormat="1" x14ac:dyDescent="0.65">
      <c r="A1195" s="7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</row>
    <row r="1196" spans="1:24" s="109" customFormat="1" x14ac:dyDescent="0.65">
      <c r="A1196" s="7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</row>
    <row r="1197" spans="1:24" s="109" customFormat="1" x14ac:dyDescent="0.65">
      <c r="A1197" s="7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s="109" customFormat="1" x14ac:dyDescent="0.65">
      <c r="A1198" s="7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</row>
    <row r="1199" spans="1:24" s="109" customFormat="1" x14ac:dyDescent="0.65">
      <c r="A1199" s="7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</row>
    <row r="1200" spans="1:24" s="109" customFormat="1" x14ac:dyDescent="0.65">
      <c r="A1200" s="7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</row>
    <row r="1201" spans="1:24" s="109" customFormat="1" x14ac:dyDescent="0.65">
      <c r="A1201" s="7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</row>
  </sheetData>
  <mergeCells count="693">
    <mergeCell ref="A600:X600"/>
    <mergeCell ref="A601:X601"/>
    <mergeCell ref="A602:X602"/>
    <mergeCell ref="A603:X603"/>
    <mergeCell ref="A604:N604"/>
    <mergeCell ref="O604:X604"/>
    <mergeCell ref="A605:A608"/>
    <mergeCell ref="D605:D608"/>
    <mergeCell ref="E605:E608"/>
    <mergeCell ref="G605:I605"/>
    <mergeCell ref="J605:N605"/>
    <mergeCell ref="O605:O609"/>
    <mergeCell ref="S605:W605"/>
    <mergeCell ref="X605:X609"/>
    <mergeCell ref="G606:G609"/>
    <mergeCell ref="H606:H609"/>
    <mergeCell ref="I606:I609"/>
    <mergeCell ref="K606:K609"/>
    <mergeCell ref="L606:L609"/>
    <mergeCell ref="T606:T609"/>
    <mergeCell ref="U606:U609"/>
    <mergeCell ref="A458:X458"/>
    <mergeCell ref="A459:X459"/>
    <mergeCell ref="A460:X460"/>
    <mergeCell ref="A461:N461"/>
    <mergeCell ref="O461:X461"/>
    <mergeCell ref="A462:A465"/>
    <mergeCell ref="D462:D465"/>
    <mergeCell ref="E462:E465"/>
    <mergeCell ref="G462:I462"/>
    <mergeCell ref="J462:N462"/>
    <mergeCell ref="O462:O466"/>
    <mergeCell ref="S462:W462"/>
    <mergeCell ref="X462:X466"/>
    <mergeCell ref="G463:G466"/>
    <mergeCell ref="H463:H466"/>
    <mergeCell ref="I463:I466"/>
    <mergeCell ref="K463:K466"/>
    <mergeCell ref="L463:L466"/>
    <mergeCell ref="T463:T466"/>
    <mergeCell ref="U463:U466"/>
    <mergeCell ref="A424:X424"/>
    <mergeCell ref="A425:N425"/>
    <mergeCell ref="O425:X425"/>
    <mergeCell ref="A426:A429"/>
    <mergeCell ref="D426:D429"/>
    <mergeCell ref="E426:E429"/>
    <mergeCell ref="G426:I426"/>
    <mergeCell ref="J426:N426"/>
    <mergeCell ref="O426:O430"/>
    <mergeCell ref="S426:W426"/>
    <mergeCell ref="X426:X430"/>
    <mergeCell ref="G427:G430"/>
    <mergeCell ref="H427:H430"/>
    <mergeCell ref="I427:I430"/>
    <mergeCell ref="K427:K430"/>
    <mergeCell ref="L427:L430"/>
    <mergeCell ref="T427:T430"/>
    <mergeCell ref="U427:U430"/>
    <mergeCell ref="A277:X277"/>
    <mergeCell ref="A278:X278"/>
    <mergeCell ref="A279:X279"/>
    <mergeCell ref="A280:X280"/>
    <mergeCell ref="A281:N281"/>
    <mergeCell ref="O281:X281"/>
    <mergeCell ref="A282:A285"/>
    <mergeCell ref="D282:D285"/>
    <mergeCell ref="E282:E285"/>
    <mergeCell ref="G282:I282"/>
    <mergeCell ref="J282:N282"/>
    <mergeCell ref="O282:O286"/>
    <mergeCell ref="S282:W282"/>
    <mergeCell ref="X282:X286"/>
    <mergeCell ref="G283:G286"/>
    <mergeCell ref="H283:H286"/>
    <mergeCell ref="I283:I286"/>
    <mergeCell ref="K283:K286"/>
    <mergeCell ref="L283:L286"/>
    <mergeCell ref="T283:T286"/>
    <mergeCell ref="U283:U286"/>
    <mergeCell ref="A241:X241"/>
    <mergeCell ref="A242:X242"/>
    <mergeCell ref="A243:X243"/>
    <mergeCell ref="A244:X244"/>
    <mergeCell ref="A245:N245"/>
    <mergeCell ref="O245:X245"/>
    <mergeCell ref="A246:A249"/>
    <mergeCell ref="D246:D249"/>
    <mergeCell ref="E246:E249"/>
    <mergeCell ref="G246:I246"/>
    <mergeCell ref="J246:N246"/>
    <mergeCell ref="O246:O250"/>
    <mergeCell ref="S246:W246"/>
    <mergeCell ref="X246:X250"/>
    <mergeCell ref="G247:G250"/>
    <mergeCell ref="H247:H250"/>
    <mergeCell ref="I247:I250"/>
    <mergeCell ref="K247:K250"/>
    <mergeCell ref="L247:L250"/>
    <mergeCell ref="T247:T250"/>
    <mergeCell ref="U247:U250"/>
    <mergeCell ref="A207:Y207"/>
    <mergeCell ref="A208:X208"/>
    <mergeCell ref="A209:X209"/>
    <mergeCell ref="A210:X210"/>
    <mergeCell ref="A211:N211"/>
    <mergeCell ref="O211:X211"/>
    <mergeCell ref="A212:A215"/>
    <mergeCell ref="D212:D215"/>
    <mergeCell ref="E212:E215"/>
    <mergeCell ref="G212:I212"/>
    <mergeCell ref="J212:N212"/>
    <mergeCell ref="O212:O216"/>
    <mergeCell ref="S212:W212"/>
    <mergeCell ref="X212:X216"/>
    <mergeCell ref="G213:G216"/>
    <mergeCell ref="H213:H216"/>
    <mergeCell ref="I213:I216"/>
    <mergeCell ref="K213:K216"/>
    <mergeCell ref="L213:L216"/>
    <mergeCell ref="T213:T216"/>
    <mergeCell ref="U213:U216"/>
    <mergeCell ref="A174:X174"/>
    <mergeCell ref="A175:X175"/>
    <mergeCell ref="A176:X176"/>
    <mergeCell ref="A177:N177"/>
    <mergeCell ref="O177:X177"/>
    <mergeCell ref="A178:A181"/>
    <mergeCell ref="D178:D181"/>
    <mergeCell ref="E178:E181"/>
    <mergeCell ref="G178:I178"/>
    <mergeCell ref="J178:N178"/>
    <mergeCell ref="O178:O182"/>
    <mergeCell ref="S178:W178"/>
    <mergeCell ref="X178:X182"/>
    <mergeCell ref="G179:G182"/>
    <mergeCell ref="H179:H182"/>
    <mergeCell ref="I179:I182"/>
    <mergeCell ref="K179:K182"/>
    <mergeCell ref="L179:L182"/>
    <mergeCell ref="T179:T182"/>
    <mergeCell ref="U179:U182"/>
    <mergeCell ref="A139:Y139"/>
    <mergeCell ref="A140:X140"/>
    <mergeCell ref="A141:X141"/>
    <mergeCell ref="A142:X142"/>
    <mergeCell ref="A143:N143"/>
    <mergeCell ref="O143:X143"/>
    <mergeCell ref="A144:A147"/>
    <mergeCell ref="D144:D147"/>
    <mergeCell ref="E144:E147"/>
    <mergeCell ref="G144:I144"/>
    <mergeCell ref="J144:N144"/>
    <mergeCell ref="O144:O148"/>
    <mergeCell ref="S144:W144"/>
    <mergeCell ref="X144:X148"/>
    <mergeCell ref="G145:G148"/>
    <mergeCell ref="H145:H148"/>
    <mergeCell ref="I145:I148"/>
    <mergeCell ref="K145:K148"/>
    <mergeCell ref="L145:L148"/>
    <mergeCell ref="T145:T148"/>
    <mergeCell ref="U145:U148"/>
    <mergeCell ref="O109:X109"/>
    <mergeCell ref="A110:A113"/>
    <mergeCell ref="D110:D113"/>
    <mergeCell ref="E110:E113"/>
    <mergeCell ref="G110:I110"/>
    <mergeCell ref="J110:N110"/>
    <mergeCell ref="O110:O114"/>
    <mergeCell ref="S110:W110"/>
    <mergeCell ref="X110:X114"/>
    <mergeCell ref="G111:G114"/>
    <mergeCell ref="H111:H114"/>
    <mergeCell ref="I111:I114"/>
    <mergeCell ref="K111:K114"/>
    <mergeCell ref="L111:L114"/>
    <mergeCell ref="T111:T114"/>
    <mergeCell ref="U111:U114"/>
    <mergeCell ref="A1135:X1135"/>
    <mergeCell ref="A1136:X1136"/>
    <mergeCell ref="A1137:X1137"/>
    <mergeCell ref="A1138:X1138"/>
    <mergeCell ref="A1139:N1139"/>
    <mergeCell ref="O1139:X1139"/>
    <mergeCell ref="A1140:A1143"/>
    <mergeCell ref="D1140:D1143"/>
    <mergeCell ref="E1140:E1143"/>
    <mergeCell ref="G1140:I1140"/>
    <mergeCell ref="J1140:N1140"/>
    <mergeCell ref="O1140:O1144"/>
    <mergeCell ref="S1140:W1140"/>
    <mergeCell ref="X1140:X1144"/>
    <mergeCell ref="G1141:G1144"/>
    <mergeCell ref="H1141:H1144"/>
    <mergeCell ref="I1141:I1144"/>
    <mergeCell ref="K1141:K1144"/>
    <mergeCell ref="L1141:L1144"/>
    <mergeCell ref="T1141:T1144"/>
    <mergeCell ref="U1141:U1144"/>
    <mergeCell ref="A1099:X1099"/>
    <mergeCell ref="A1100:X1100"/>
    <mergeCell ref="A1101:X1101"/>
    <mergeCell ref="A1102:X1102"/>
    <mergeCell ref="A1103:N1103"/>
    <mergeCell ref="O1103:X1103"/>
    <mergeCell ref="A1104:A1107"/>
    <mergeCell ref="D1104:D1107"/>
    <mergeCell ref="E1104:E1107"/>
    <mergeCell ref="G1104:I1104"/>
    <mergeCell ref="J1104:N1104"/>
    <mergeCell ref="O1104:O1108"/>
    <mergeCell ref="S1104:W1104"/>
    <mergeCell ref="X1104:X1108"/>
    <mergeCell ref="G1105:G1108"/>
    <mergeCell ref="H1105:H1108"/>
    <mergeCell ref="I1105:I1108"/>
    <mergeCell ref="K1105:K1108"/>
    <mergeCell ref="L1105:L1108"/>
    <mergeCell ref="T1105:T1108"/>
    <mergeCell ref="U1105:U1108"/>
    <mergeCell ref="A1063:X1063"/>
    <mergeCell ref="A1064:X1064"/>
    <mergeCell ref="A1065:X1065"/>
    <mergeCell ref="A1066:X1066"/>
    <mergeCell ref="A1067:N1067"/>
    <mergeCell ref="O1067:X1067"/>
    <mergeCell ref="A1068:A1071"/>
    <mergeCell ref="D1068:D1071"/>
    <mergeCell ref="E1068:E1071"/>
    <mergeCell ref="G1068:I1068"/>
    <mergeCell ref="J1068:N1068"/>
    <mergeCell ref="O1068:O1072"/>
    <mergeCell ref="S1068:W1068"/>
    <mergeCell ref="X1068:X1072"/>
    <mergeCell ref="G1069:G1072"/>
    <mergeCell ref="H1069:H1072"/>
    <mergeCell ref="I1069:I1072"/>
    <mergeCell ref="K1069:K1072"/>
    <mergeCell ref="L1069:L1072"/>
    <mergeCell ref="T1069:T1072"/>
    <mergeCell ref="U1069:U1072"/>
    <mergeCell ref="A1027:X1027"/>
    <mergeCell ref="A1028:X1028"/>
    <mergeCell ref="A1029:X1029"/>
    <mergeCell ref="A1030:X1030"/>
    <mergeCell ref="A1031:N1031"/>
    <mergeCell ref="O1031:X1031"/>
    <mergeCell ref="A1032:A1035"/>
    <mergeCell ref="D1032:D1035"/>
    <mergeCell ref="E1032:E1035"/>
    <mergeCell ref="G1032:I1032"/>
    <mergeCell ref="J1032:N1032"/>
    <mergeCell ref="O1032:O1036"/>
    <mergeCell ref="S1032:W1032"/>
    <mergeCell ref="X1032:X1036"/>
    <mergeCell ref="G1033:G1036"/>
    <mergeCell ref="H1033:H1036"/>
    <mergeCell ref="I1033:I1036"/>
    <mergeCell ref="K1033:K1036"/>
    <mergeCell ref="L1033:L1036"/>
    <mergeCell ref="T1033:T1036"/>
    <mergeCell ref="U1033:U1036"/>
    <mergeCell ref="A992:X992"/>
    <mergeCell ref="A993:X993"/>
    <mergeCell ref="A994:X994"/>
    <mergeCell ref="A995:X995"/>
    <mergeCell ref="A996:N996"/>
    <mergeCell ref="O996:X996"/>
    <mergeCell ref="A997:A1000"/>
    <mergeCell ref="D997:D1000"/>
    <mergeCell ref="E997:E1000"/>
    <mergeCell ref="G997:I997"/>
    <mergeCell ref="J997:N997"/>
    <mergeCell ref="O997:O1001"/>
    <mergeCell ref="S997:W997"/>
    <mergeCell ref="X997:X1001"/>
    <mergeCell ref="G998:G1001"/>
    <mergeCell ref="H998:H1001"/>
    <mergeCell ref="I998:I1001"/>
    <mergeCell ref="K998:K1001"/>
    <mergeCell ref="L998:L1001"/>
    <mergeCell ref="T998:T1001"/>
    <mergeCell ref="U998:U1001"/>
    <mergeCell ref="A957:X957"/>
    <mergeCell ref="A958:X958"/>
    <mergeCell ref="A959:X959"/>
    <mergeCell ref="A960:X960"/>
    <mergeCell ref="A961:N961"/>
    <mergeCell ref="O961:X961"/>
    <mergeCell ref="A962:A965"/>
    <mergeCell ref="D962:D965"/>
    <mergeCell ref="E962:E965"/>
    <mergeCell ref="G962:I962"/>
    <mergeCell ref="J962:N962"/>
    <mergeCell ref="O962:O966"/>
    <mergeCell ref="S962:W962"/>
    <mergeCell ref="X962:X966"/>
    <mergeCell ref="G963:G966"/>
    <mergeCell ref="H963:H966"/>
    <mergeCell ref="I963:I966"/>
    <mergeCell ref="K963:K966"/>
    <mergeCell ref="L963:L966"/>
    <mergeCell ref="T963:T966"/>
    <mergeCell ref="U963:U966"/>
    <mergeCell ref="A922:X922"/>
    <mergeCell ref="A923:X923"/>
    <mergeCell ref="A924:X924"/>
    <mergeCell ref="A925:X925"/>
    <mergeCell ref="A926:N926"/>
    <mergeCell ref="O926:X926"/>
    <mergeCell ref="A927:A930"/>
    <mergeCell ref="D927:D930"/>
    <mergeCell ref="E927:E930"/>
    <mergeCell ref="G927:I927"/>
    <mergeCell ref="J927:N927"/>
    <mergeCell ref="O927:O931"/>
    <mergeCell ref="S927:W927"/>
    <mergeCell ref="X927:X931"/>
    <mergeCell ref="G928:G931"/>
    <mergeCell ref="H928:H931"/>
    <mergeCell ref="I928:I931"/>
    <mergeCell ref="K928:K931"/>
    <mergeCell ref="L928:L931"/>
    <mergeCell ref="T928:T931"/>
    <mergeCell ref="U928:U931"/>
    <mergeCell ref="A886:X886"/>
    <mergeCell ref="A887:X887"/>
    <mergeCell ref="A888:X888"/>
    <mergeCell ref="A889:X889"/>
    <mergeCell ref="A890:N890"/>
    <mergeCell ref="O890:X890"/>
    <mergeCell ref="A891:A894"/>
    <mergeCell ref="D891:D894"/>
    <mergeCell ref="E891:E894"/>
    <mergeCell ref="G891:I891"/>
    <mergeCell ref="J891:N891"/>
    <mergeCell ref="O891:O895"/>
    <mergeCell ref="S891:W891"/>
    <mergeCell ref="X891:X895"/>
    <mergeCell ref="G892:G895"/>
    <mergeCell ref="H892:H895"/>
    <mergeCell ref="I892:I895"/>
    <mergeCell ref="K892:K895"/>
    <mergeCell ref="L892:L895"/>
    <mergeCell ref="T892:T895"/>
    <mergeCell ref="U892:U895"/>
    <mergeCell ref="A850:X850"/>
    <mergeCell ref="A851:X851"/>
    <mergeCell ref="A852:X852"/>
    <mergeCell ref="A853:X853"/>
    <mergeCell ref="A854:N854"/>
    <mergeCell ref="O854:X854"/>
    <mergeCell ref="A855:A858"/>
    <mergeCell ref="D855:D858"/>
    <mergeCell ref="E855:E858"/>
    <mergeCell ref="G855:I855"/>
    <mergeCell ref="J855:N855"/>
    <mergeCell ref="O855:O859"/>
    <mergeCell ref="S855:W855"/>
    <mergeCell ref="X855:X859"/>
    <mergeCell ref="G856:G859"/>
    <mergeCell ref="H856:H859"/>
    <mergeCell ref="I856:I859"/>
    <mergeCell ref="K856:K859"/>
    <mergeCell ref="L856:L859"/>
    <mergeCell ref="T856:T859"/>
    <mergeCell ref="U856:U859"/>
    <mergeCell ref="A814:X814"/>
    <mergeCell ref="A815:X815"/>
    <mergeCell ref="A816:X816"/>
    <mergeCell ref="A817:X817"/>
    <mergeCell ref="A818:N818"/>
    <mergeCell ref="O818:X818"/>
    <mergeCell ref="A819:A822"/>
    <mergeCell ref="D819:D822"/>
    <mergeCell ref="E819:E822"/>
    <mergeCell ref="G819:I819"/>
    <mergeCell ref="J819:N819"/>
    <mergeCell ref="O819:O823"/>
    <mergeCell ref="S819:W819"/>
    <mergeCell ref="X819:X823"/>
    <mergeCell ref="G820:G823"/>
    <mergeCell ref="H820:H823"/>
    <mergeCell ref="I820:I823"/>
    <mergeCell ref="K820:K823"/>
    <mergeCell ref="L820:L823"/>
    <mergeCell ref="T820:T823"/>
    <mergeCell ref="U820:U823"/>
    <mergeCell ref="A778:X778"/>
    <mergeCell ref="A779:X779"/>
    <mergeCell ref="A780:X780"/>
    <mergeCell ref="A781:X781"/>
    <mergeCell ref="A782:N782"/>
    <mergeCell ref="O782:X782"/>
    <mergeCell ref="A783:A786"/>
    <mergeCell ref="D783:D786"/>
    <mergeCell ref="E783:E786"/>
    <mergeCell ref="G783:I783"/>
    <mergeCell ref="J783:N783"/>
    <mergeCell ref="O783:O787"/>
    <mergeCell ref="S783:W783"/>
    <mergeCell ref="X783:X787"/>
    <mergeCell ref="G784:G787"/>
    <mergeCell ref="H784:H787"/>
    <mergeCell ref="I784:I787"/>
    <mergeCell ref="K784:K787"/>
    <mergeCell ref="L784:L787"/>
    <mergeCell ref="T784:T787"/>
    <mergeCell ref="U784:U787"/>
    <mergeCell ref="A743:X743"/>
    <mergeCell ref="A744:X744"/>
    <mergeCell ref="A745:X745"/>
    <mergeCell ref="A746:X746"/>
    <mergeCell ref="A747:N747"/>
    <mergeCell ref="O747:X747"/>
    <mergeCell ref="A748:A751"/>
    <mergeCell ref="D748:D751"/>
    <mergeCell ref="E748:E751"/>
    <mergeCell ref="G748:I748"/>
    <mergeCell ref="J748:N748"/>
    <mergeCell ref="O748:O752"/>
    <mergeCell ref="S748:W748"/>
    <mergeCell ref="X748:X752"/>
    <mergeCell ref="G749:G752"/>
    <mergeCell ref="H749:H752"/>
    <mergeCell ref="I749:I752"/>
    <mergeCell ref="K749:K752"/>
    <mergeCell ref="L749:L752"/>
    <mergeCell ref="T749:T752"/>
    <mergeCell ref="U749:U752"/>
    <mergeCell ref="A708:X708"/>
    <mergeCell ref="A709:X709"/>
    <mergeCell ref="A710:X710"/>
    <mergeCell ref="A711:X711"/>
    <mergeCell ref="A712:N712"/>
    <mergeCell ref="O712:X712"/>
    <mergeCell ref="A713:A716"/>
    <mergeCell ref="D713:D716"/>
    <mergeCell ref="E713:E716"/>
    <mergeCell ref="G713:I713"/>
    <mergeCell ref="J713:N713"/>
    <mergeCell ref="O713:O717"/>
    <mergeCell ref="S713:W713"/>
    <mergeCell ref="X713:X717"/>
    <mergeCell ref="G714:G717"/>
    <mergeCell ref="H714:H717"/>
    <mergeCell ref="I714:I717"/>
    <mergeCell ref="K714:K717"/>
    <mergeCell ref="L714:L717"/>
    <mergeCell ref="T714:T717"/>
    <mergeCell ref="U714:U717"/>
    <mergeCell ref="A672:X672"/>
    <mergeCell ref="A673:X673"/>
    <mergeCell ref="A674:X674"/>
    <mergeCell ref="A675:X675"/>
    <mergeCell ref="A676:N676"/>
    <mergeCell ref="O676:X676"/>
    <mergeCell ref="A677:A680"/>
    <mergeCell ref="D677:D680"/>
    <mergeCell ref="E677:E680"/>
    <mergeCell ref="G677:I677"/>
    <mergeCell ref="J677:N677"/>
    <mergeCell ref="O677:O681"/>
    <mergeCell ref="S677:W677"/>
    <mergeCell ref="X677:X681"/>
    <mergeCell ref="G678:G681"/>
    <mergeCell ref="H678:H681"/>
    <mergeCell ref="I678:I681"/>
    <mergeCell ref="K678:K681"/>
    <mergeCell ref="L678:L681"/>
    <mergeCell ref="T678:T681"/>
    <mergeCell ref="U678:U681"/>
    <mergeCell ref="A636:X636"/>
    <mergeCell ref="A637:X637"/>
    <mergeCell ref="A638:X638"/>
    <mergeCell ref="A639:X639"/>
    <mergeCell ref="A640:N640"/>
    <mergeCell ref="O640:X640"/>
    <mergeCell ref="A641:A644"/>
    <mergeCell ref="D641:D644"/>
    <mergeCell ref="E641:E644"/>
    <mergeCell ref="G641:I641"/>
    <mergeCell ref="J641:N641"/>
    <mergeCell ref="O641:O645"/>
    <mergeCell ref="S641:W641"/>
    <mergeCell ref="X641:X645"/>
    <mergeCell ref="G642:G645"/>
    <mergeCell ref="H642:H645"/>
    <mergeCell ref="I642:I645"/>
    <mergeCell ref="K642:K645"/>
    <mergeCell ref="L642:L645"/>
    <mergeCell ref="T642:T645"/>
    <mergeCell ref="U642:U645"/>
    <mergeCell ref="A564:X564"/>
    <mergeCell ref="A565:X565"/>
    <mergeCell ref="A566:X566"/>
    <mergeCell ref="A567:X567"/>
    <mergeCell ref="A568:N568"/>
    <mergeCell ref="O568:X568"/>
    <mergeCell ref="A569:A572"/>
    <mergeCell ref="D569:D572"/>
    <mergeCell ref="E569:E572"/>
    <mergeCell ref="G569:I569"/>
    <mergeCell ref="J569:N569"/>
    <mergeCell ref="O569:O573"/>
    <mergeCell ref="S569:W569"/>
    <mergeCell ref="X569:X573"/>
    <mergeCell ref="G570:G573"/>
    <mergeCell ref="H570:H573"/>
    <mergeCell ref="I570:I573"/>
    <mergeCell ref="K570:K573"/>
    <mergeCell ref="L570:L573"/>
    <mergeCell ref="T570:T573"/>
    <mergeCell ref="U570:U573"/>
    <mergeCell ref="A529:X529"/>
    <mergeCell ref="A530:X530"/>
    <mergeCell ref="A531:X531"/>
    <mergeCell ref="A532:X532"/>
    <mergeCell ref="A533:N533"/>
    <mergeCell ref="O533:X533"/>
    <mergeCell ref="A534:A537"/>
    <mergeCell ref="D534:D537"/>
    <mergeCell ref="E534:E537"/>
    <mergeCell ref="G534:I534"/>
    <mergeCell ref="J534:N534"/>
    <mergeCell ref="O534:O538"/>
    <mergeCell ref="S534:W534"/>
    <mergeCell ref="X534:X538"/>
    <mergeCell ref="G535:G538"/>
    <mergeCell ref="H535:H538"/>
    <mergeCell ref="I535:I538"/>
    <mergeCell ref="K535:K538"/>
    <mergeCell ref="L535:L538"/>
    <mergeCell ref="T535:T538"/>
    <mergeCell ref="U535:U538"/>
    <mergeCell ref="A493:X493"/>
    <mergeCell ref="A494:X494"/>
    <mergeCell ref="A495:X495"/>
    <mergeCell ref="A496:X496"/>
    <mergeCell ref="A497:N497"/>
    <mergeCell ref="O497:X497"/>
    <mergeCell ref="A498:A501"/>
    <mergeCell ref="D498:D501"/>
    <mergeCell ref="E498:E501"/>
    <mergeCell ref="G498:I498"/>
    <mergeCell ref="J498:N498"/>
    <mergeCell ref="O498:O502"/>
    <mergeCell ref="S498:W498"/>
    <mergeCell ref="X498:X502"/>
    <mergeCell ref="G499:G502"/>
    <mergeCell ref="H499:H502"/>
    <mergeCell ref="I499:I502"/>
    <mergeCell ref="K499:K502"/>
    <mergeCell ref="L499:L502"/>
    <mergeCell ref="T499:T502"/>
    <mergeCell ref="U499:U502"/>
    <mergeCell ref="A457:X457"/>
    <mergeCell ref="A421:X421"/>
    <mergeCell ref="A422:X422"/>
    <mergeCell ref="A423:X423"/>
    <mergeCell ref="A385:X385"/>
    <mergeCell ref="A386:X386"/>
    <mergeCell ref="A387:X387"/>
    <mergeCell ref="A388:X388"/>
    <mergeCell ref="A389:N389"/>
    <mergeCell ref="O389:X389"/>
    <mergeCell ref="A390:A393"/>
    <mergeCell ref="D390:D393"/>
    <mergeCell ref="E390:E393"/>
    <mergeCell ref="G390:I390"/>
    <mergeCell ref="J390:N390"/>
    <mergeCell ref="O390:O394"/>
    <mergeCell ref="S390:W390"/>
    <mergeCell ref="X390:X394"/>
    <mergeCell ref="G391:G394"/>
    <mergeCell ref="H391:H394"/>
    <mergeCell ref="I391:I394"/>
    <mergeCell ref="K391:K394"/>
    <mergeCell ref="L391:L394"/>
    <mergeCell ref="T391:T394"/>
    <mergeCell ref="U391:U394"/>
    <mergeCell ref="A349:X349"/>
    <mergeCell ref="A350:X350"/>
    <mergeCell ref="A351:X351"/>
    <mergeCell ref="A352:X352"/>
    <mergeCell ref="A353:N353"/>
    <mergeCell ref="O353:X353"/>
    <mergeCell ref="A354:A357"/>
    <mergeCell ref="D354:D357"/>
    <mergeCell ref="E354:E357"/>
    <mergeCell ref="G354:I354"/>
    <mergeCell ref="J354:N354"/>
    <mergeCell ref="O354:O358"/>
    <mergeCell ref="S354:W354"/>
    <mergeCell ref="X354:X358"/>
    <mergeCell ref="G355:G358"/>
    <mergeCell ref="H355:H358"/>
    <mergeCell ref="I355:I358"/>
    <mergeCell ref="K355:K358"/>
    <mergeCell ref="L355:L358"/>
    <mergeCell ref="T355:T358"/>
    <mergeCell ref="U355:U358"/>
    <mergeCell ref="A313:X313"/>
    <mergeCell ref="A314:X314"/>
    <mergeCell ref="A315:X315"/>
    <mergeCell ref="A316:X316"/>
    <mergeCell ref="A317:N317"/>
    <mergeCell ref="O317:X317"/>
    <mergeCell ref="A318:A321"/>
    <mergeCell ref="D318:D321"/>
    <mergeCell ref="E318:E321"/>
    <mergeCell ref="G318:I318"/>
    <mergeCell ref="J318:N318"/>
    <mergeCell ref="O318:O322"/>
    <mergeCell ref="S318:W318"/>
    <mergeCell ref="X318:X322"/>
    <mergeCell ref="G319:G322"/>
    <mergeCell ref="H319:H322"/>
    <mergeCell ref="I319:I322"/>
    <mergeCell ref="K319:K322"/>
    <mergeCell ref="L319:L322"/>
    <mergeCell ref="T319:T322"/>
    <mergeCell ref="U319:U322"/>
    <mergeCell ref="A38:Y38"/>
    <mergeCell ref="A39:Y39"/>
    <mergeCell ref="A40:Y40"/>
    <mergeCell ref="A41:Y41"/>
    <mergeCell ref="A42:N42"/>
    <mergeCell ref="O42:X42"/>
    <mergeCell ref="A71:Y71"/>
    <mergeCell ref="A75:N75"/>
    <mergeCell ref="O75:X75"/>
    <mergeCell ref="O43:O47"/>
    <mergeCell ref="S43:W43"/>
    <mergeCell ref="X43:X47"/>
    <mergeCell ref="G44:G47"/>
    <mergeCell ref="H44:H47"/>
    <mergeCell ref="I44:I47"/>
    <mergeCell ref="K44:K47"/>
    <mergeCell ref="L44:L47"/>
    <mergeCell ref="T44:T47"/>
    <mergeCell ref="U44:U47"/>
    <mergeCell ref="A43:A46"/>
    <mergeCell ref="D43:D46"/>
    <mergeCell ref="E43:E46"/>
    <mergeCell ref="G43:I43"/>
    <mergeCell ref="J43:N43"/>
    <mergeCell ref="O5:X5"/>
    <mergeCell ref="A5:N5"/>
    <mergeCell ref="A1:Y1"/>
    <mergeCell ref="A3:Y3"/>
    <mergeCell ref="A4:Y4"/>
    <mergeCell ref="A6:A9"/>
    <mergeCell ref="D6:D9"/>
    <mergeCell ref="E6:E9"/>
    <mergeCell ref="G7:G10"/>
    <mergeCell ref="H7:H10"/>
    <mergeCell ref="I7:I10"/>
    <mergeCell ref="X6:X10"/>
    <mergeCell ref="G6:I6"/>
    <mergeCell ref="J6:N6"/>
    <mergeCell ref="K7:K10"/>
    <mergeCell ref="L7:L10"/>
    <mergeCell ref="O6:O10"/>
    <mergeCell ref="T7:T10"/>
    <mergeCell ref="U7:U10"/>
    <mergeCell ref="S6:W6"/>
    <mergeCell ref="A2:X2"/>
    <mergeCell ref="A173:Y173"/>
    <mergeCell ref="A72:X72"/>
    <mergeCell ref="A73:X73"/>
    <mergeCell ref="A74:X74"/>
    <mergeCell ref="O76:O80"/>
    <mergeCell ref="S76:W76"/>
    <mergeCell ref="X76:X80"/>
    <mergeCell ref="G77:G80"/>
    <mergeCell ref="H77:H80"/>
    <mergeCell ref="I77:I80"/>
    <mergeCell ref="K77:K80"/>
    <mergeCell ref="L77:L80"/>
    <mergeCell ref="T77:T80"/>
    <mergeCell ref="U77:U80"/>
    <mergeCell ref="A76:A79"/>
    <mergeCell ref="D76:D79"/>
    <mergeCell ref="E76:E79"/>
    <mergeCell ref="G76:I76"/>
    <mergeCell ref="J76:N76"/>
    <mergeCell ref="A105:Y105"/>
    <mergeCell ref="A106:X106"/>
    <mergeCell ref="A107:X107"/>
    <mergeCell ref="A108:X108"/>
    <mergeCell ref="A109:N109"/>
  </mergeCells>
  <pageMargins left="0.70866141732283472" right="0" top="0.78740157480314965" bottom="0" header="0.31496062992125984" footer="0.31496062992125984"/>
  <pageSetup paperSize="9" scale="65" orientation="landscape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5"/>
  <sheetViews>
    <sheetView zoomScale="80" zoomScaleNormal="80" workbookViewId="0">
      <selection activeCell="F8" sqref="F8"/>
    </sheetView>
  </sheetViews>
  <sheetFormatPr defaultRowHeight="21.75" x14ac:dyDescent="0.5"/>
  <cols>
    <col min="1" max="1" width="4.625" style="109" customWidth="1"/>
    <col min="2" max="2" width="7.875" style="109" customWidth="1"/>
    <col min="3" max="3" width="10" style="109" bestFit="1" customWidth="1"/>
    <col min="4" max="4" width="8" style="109" bestFit="1" customWidth="1"/>
    <col min="5" max="5" width="10.125" style="109" bestFit="1" customWidth="1"/>
    <col min="6" max="6" width="10.125" style="109" customWidth="1"/>
    <col min="7" max="7" width="4.5" style="109" customWidth="1"/>
    <col min="8" max="8" width="4.375" style="109" bestFit="1" customWidth="1"/>
    <col min="9" max="9" width="5.625" style="109" bestFit="1" customWidth="1"/>
    <col min="10" max="10" width="7.25" style="109" customWidth="1"/>
    <col min="11" max="14" width="6.25" style="109" customWidth="1"/>
    <col min="15" max="15" width="4.625" style="109" customWidth="1"/>
    <col min="16" max="16" width="9.75" style="109" customWidth="1"/>
    <col min="17" max="17" width="10.875" style="109" customWidth="1"/>
    <col min="18" max="18" width="14.125" style="109" customWidth="1"/>
    <col min="19" max="19" width="7.875" style="109" customWidth="1"/>
    <col min="20" max="21" width="7.625" style="109" customWidth="1"/>
    <col min="22" max="22" width="7.875" style="109" customWidth="1"/>
    <col min="23" max="23" width="9.125" style="109" customWidth="1"/>
    <col min="24" max="24" width="14.875" style="109" customWidth="1"/>
    <col min="25" max="16384" width="9" style="109"/>
  </cols>
  <sheetData>
    <row r="1" spans="1:24" ht="27.75" x14ac:dyDescent="0.65">
      <c r="A1" s="275" t="s">
        <v>2004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4" ht="27.75" x14ac:dyDescent="0.5">
      <c r="A2" s="313" t="s">
        <v>1102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</row>
    <row r="3" spans="1:24" ht="27.75" x14ac:dyDescent="0.5">
      <c r="A3" s="276" t="s">
        <v>1069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24" ht="27.75" x14ac:dyDescent="0.65">
      <c r="A4" s="314" t="s">
        <v>1070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6" spans="1:24" s="19" customFormat="1" x14ac:dyDescent="0.5">
      <c r="A6" s="268" t="s">
        <v>1071</v>
      </c>
      <c r="B6" s="176"/>
      <c r="C6" s="167"/>
      <c r="D6" s="277" t="s">
        <v>0</v>
      </c>
      <c r="E6" s="277" t="s">
        <v>1</v>
      </c>
      <c r="F6" s="167"/>
      <c r="G6" s="291" t="s">
        <v>18</v>
      </c>
      <c r="H6" s="292"/>
      <c r="I6" s="293"/>
      <c r="J6" s="265" t="s">
        <v>1088</v>
      </c>
      <c r="K6" s="266"/>
      <c r="L6" s="266"/>
      <c r="M6" s="266"/>
      <c r="N6" s="267"/>
      <c r="O6" s="272" t="s">
        <v>1101</v>
      </c>
      <c r="P6" s="272"/>
      <c r="Q6" s="272"/>
      <c r="R6" s="272"/>
      <c r="S6" s="272"/>
      <c r="T6" s="272"/>
      <c r="U6" s="272"/>
      <c r="V6" s="272"/>
      <c r="W6" s="272"/>
      <c r="X6" s="273"/>
    </row>
    <row r="7" spans="1:24" s="19" customFormat="1" x14ac:dyDescent="0.5">
      <c r="A7" s="269"/>
      <c r="B7" s="177" t="s">
        <v>1072</v>
      </c>
      <c r="C7" s="168" t="s">
        <v>1073</v>
      </c>
      <c r="D7" s="278"/>
      <c r="E7" s="278"/>
      <c r="F7" s="168" t="s">
        <v>1075</v>
      </c>
      <c r="G7" s="277" t="s">
        <v>19</v>
      </c>
      <c r="H7" s="290" t="s">
        <v>20</v>
      </c>
      <c r="I7" s="277" t="s">
        <v>21</v>
      </c>
      <c r="J7" s="169"/>
      <c r="K7" s="261" t="s">
        <v>1079</v>
      </c>
      <c r="L7" s="283" t="s">
        <v>1080</v>
      </c>
      <c r="M7" s="172"/>
      <c r="N7" s="171" t="s">
        <v>1086</v>
      </c>
      <c r="O7" s="316" t="s">
        <v>1071</v>
      </c>
      <c r="P7" s="176"/>
      <c r="Q7" s="176"/>
      <c r="R7" s="176"/>
      <c r="S7" s="308" t="s">
        <v>1088</v>
      </c>
      <c r="T7" s="309"/>
      <c r="U7" s="309"/>
      <c r="V7" s="309"/>
      <c r="W7" s="310"/>
      <c r="X7" s="261" t="s">
        <v>1100</v>
      </c>
    </row>
    <row r="8" spans="1:24" s="19" customFormat="1" x14ac:dyDescent="0.5">
      <c r="A8" s="269"/>
      <c r="B8" s="177" t="s">
        <v>22</v>
      </c>
      <c r="C8" s="168" t="s">
        <v>1074</v>
      </c>
      <c r="D8" s="278"/>
      <c r="E8" s="278"/>
      <c r="F8" s="24" t="s">
        <v>1076</v>
      </c>
      <c r="G8" s="278"/>
      <c r="H8" s="290"/>
      <c r="I8" s="278"/>
      <c r="J8" s="169" t="s">
        <v>1078</v>
      </c>
      <c r="K8" s="262"/>
      <c r="L8" s="283"/>
      <c r="M8" s="173" t="s">
        <v>1081</v>
      </c>
      <c r="N8" s="171" t="s">
        <v>1085</v>
      </c>
      <c r="O8" s="317"/>
      <c r="P8" s="177"/>
      <c r="Q8" s="177" t="s">
        <v>1072</v>
      </c>
      <c r="R8" s="177" t="s">
        <v>1094</v>
      </c>
      <c r="S8" s="172"/>
      <c r="T8" s="281" t="s">
        <v>1079</v>
      </c>
      <c r="U8" s="261" t="s">
        <v>1080</v>
      </c>
      <c r="V8" s="170"/>
      <c r="W8" s="172" t="s">
        <v>1097</v>
      </c>
      <c r="X8" s="262"/>
    </row>
    <row r="9" spans="1:24" s="19" customFormat="1" x14ac:dyDescent="0.5">
      <c r="A9" s="269"/>
      <c r="B9" s="177"/>
      <c r="C9" s="168" t="s">
        <v>861</v>
      </c>
      <c r="D9" s="278"/>
      <c r="E9" s="278"/>
      <c r="F9" s="168" t="s">
        <v>1077</v>
      </c>
      <c r="G9" s="278"/>
      <c r="H9" s="290"/>
      <c r="I9" s="278"/>
      <c r="J9" s="169" t="s">
        <v>1082</v>
      </c>
      <c r="K9" s="262"/>
      <c r="L9" s="283"/>
      <c r="M9" s="173" t="s">
        <v>1084</v>
      </c>
      <c r="N9" s="171" t="s">
        <v>1087</v>
      </c>
      <c r="O9" s="317"/>
      <c r="P9" s="177" t="s">
        <v>1090</v>
      </c>
      <c r="Q9" s="177" t="s">
        <v>1091</v>
      </c>
      <c r="R9" s="177" t="s">
        <v>1095</v>
      </c>
      <c r="S9" s="173" t="s">
        <v>1078</v>
      </c>
      <c r="T9" s="284"/>
      <c r="U9" s="262"/>
      <c r="V9" s="170" t="s">
        <v>1081</v>
      </c>
      <c r="W9" s="173" t="s">
        <v>1098</v>
      </c>
      <c r="X9" s="262"/>
    </row>
    <row r="10" spans="1:24" s="19" customFormat="1" x14ac:dyDescent="0.5">
      <c r="A10" s="177"/>
      <c r="B10" s="177"/>
      <c r="C10" s="168"/>
      <c r="D10" s="168"/>
      <c r="E10" s="168"/>
      <c r="F10" s="168"/>
      <c r="G10" s="278"/>
      <c r="H10" s="290"/>
      <c r="I10" s="278"/>
      <c r="J10" s="169" t="s">
        <v>1083</v>
      </c>
      <c r="K10" s="262"/>
      <c r="L10" s="283"/>
      <c r="M10" s="173" t="s">
        <v>1085</v>
      </c>
      <c r="N10" s="171" t="s">
        <v>1072</v>
      </c>
      <c r="O10" s="317"/>
      <c r="P10" s="177"/>
      <c r="Q10" s="177" t="s">
        <v>1092</v>
      </c>
      <c r="R10" s="177" t="s">
        <v>1096</v>
      </c>
      <c r="S10" s="173" t="s">
        <v>1082</v>
      </c>
      <c r="T10" s="284"/>
      <c r="U10" s="262"/>
      <c r="V10" s="170" t="s">
        <v>1084</v>
      </c>
      <c r="W10" s="173" t="s">
        <v>1091</v>
      </c>
      <c r="X10" s="262"/>
    </row>
    <row r="11" spans="1:24" s="19" customFormat="1" x14ac:dyDescent="0.5">
      <c r="A11" s="193"/>
      <c r="B11" s="178"/>
      <c r="C11" s="175"/>
      <c r="D11" s="175"/>
      <c r="E11" s="175"/>
      <c r="F11" s="175"/>
      <c r="G11" s="175"/>
      <c r="H11" s="22"/>
      <c r="I11" s="175"/>
      <c r="J11" s="179"/>
      <c r="K11" s="175"/>
      <c r="L11" s="22"/>
      <c r="M11" s="175"/>
      <c r="N11" s="23"/>
      <c r="O11" s="318"/>
      <c r="P11" s="178"/>
      <c r="Q11" s="178" t="s">
        <v>1093</v>
      </c>
      <c r="R11" s="178"/>
      <c r="S11" s="174" t="s">
        <v>1083</v>
      </c>
      <c r="T11" s="296"/>
      <c r="U11" s="263"/>
      <c r="V11" s="30" t="s">
        <v>1085</v>
      </c>
      <c r="W11" s="174" t="s">
        <v>1099</v>
      </c>
      <c r="X11" s="263"/>
    </row>
    <row r="12" spans="1:24" s="44" customFormat="1" x14ac:dyDescent="0.5">
      <c r="A12" s="256">
        <v>1681</v>
      </c>
      <c r="B12" s="194" t="s">
        <v>13</v>
      </c>
      <c r="C12" s="32">
        <v>8581</v>
      </c>
      <c r="D12" s="32">
        <v>263</v>
      </c>
      <c r="E12" s="32">
        <v>7555</v>
      </c>
      <c r="F12" s="32">
        <v>4</v>
      </c>
      <c r="G12" s="32">
        <v>2</v>
      </c>
      <c r="H12" s="32">
        <v>3</v>
      </c>
      <c r="I12" s="32">
        <v>46</v>
      </c>
      <c r="J12" s="32"/>
      <c r="K12" s="32">
        <f>SUM(G12*400+H12*100+I12)</f>
        <v>1146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42" t="s">
        <v>32</v>
      </c>
    </row>
    <row r="13" spans="1:24" s="44" customFormat="1" x14ac:dyDescent="0.5">
      <c r="A13" s="256">
        <v>1682</v>
      </c>
      <c r="B13" s="194" t="s">
        <v>13</v>
      </c>
      <c r="C13" s="32">
        <v>8544</v>
      </c>
      <c r="D13" s="32">
        <v>226</v>
      </c>
      <c r="E13" s="32">
        <v>7518</v>
      </c>
      <c r="F13" s="32">
        <v>4</v>
      </c>
      <c r="G13" s="32" t="s">
        <v>25</v>
      </c>
      <c r="H13" s="32">
        <v>1</v>
      </c>
      <c r="I13" s="32">
        <v>68</v>
      </c>
      <c r="J13" s="32"/>
      <c r="K13" s="32"/>
      <c r="L13" s="32"/>
      <c r="M13" s="32">
        <f t="shared" ref="M13:M20" si="0">SUM(H13*100+I13)</f>
        <v>168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42" t="s">
        <v>538</v>
      </c>
    </row>
    <row r="14" spans="1:24" s="44" customFormat="1" x14ac:dyDescent="0.5">
      <c r="A14" s="256">
        <v>1683</v>
      </c>
      <c r="B14" s="194" t="s">
        <v>13</v>
      </c>
      <c r="C14" s="32">
        <v>8543</v>
      </c>
      <c r="D14" s="32">
        <v>225</v>
      </c>
      <c r="E14" s="32">
        <v>7517</v>
      </c>
      <c r="F14" s="32">
        <v>4</v>
      </c>
      <c r="G14" s="32" t="s">
        <v>25</v>
      </c>
      <c r="H14" s="32">
        <v>1</v>
      </c>
      <c r="I14" s="32">
        <v>42</v>
      </c>
      <c r="J14" s="32"/>
      <c r="K14" s="32"/>
      <c r="L14" s="32"/>
      <c r="M14" s="32">
        <f t="shared" si="0"/>
        <v>142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42" t="s">
        <v>538</v>
      </c>
    </row>
    <row r="15" spans="1:24" s="44" customFormat="1" x14ac:dyDescent="0.5">
      <c r="A15" s="256">
        <v>1684</v>
      </c>
      <c r="B15" s="194" t="s">
        <v>13</v>
      </c>
      <c r="C15" s="32">
        <v>8542</v>
      </c>
      <c r="D15" s="32">
        <v>224</v>
      </c>
      <c r="E15" s="32">
        <v>7516</v>
      </c>
      <c r="F15" s="32">
        <v>4</v>
      </c>
      <c r="G15" s="32" t="s">
        <v>25</v>
      </c>
      <c r="H15" s="32">
        <v>1</v>
      </c>
      <c r="I15" s="32">
        <v>53</v>
      </c>
      <c r="J15" s="32"/>
      <c r="K15" s="32"/>
      <c r="L15" s="32"/>
      <c r="M15" s="32">
        <f t="shared" si="0"/>
        <v>153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42" t="s">
        <v>538</v>
      </c>
    </row>
    <row r="16" spans="1:24" s="44" customFormat="1" x14ac:dyDescent="0.5">
      <c r="A16" s="256">
        <v>1685</v>
      </c>
      <c r="B16" s="194" t="s">
        <v>13</v>
      </c>
      <c r="C16" s="32">
        <v>8541</v>
      </c>
      <c r="D16" s="32">
        <v>223</v>
      </c>
      <c r="E16" s="32">
        <v>7515</v>
      </c>
      <c r="F16" s="32">
        <v>4</v>
      </c>
      <c r="G16" s="32" t="s">
        <v>25</v>
      </c>
      <c r="H16" s="32">
        <v>1</v>
      </c>
      <c r="I16" s="32">
        <v>52</v>
      </c>
      <c r="J16" s="32"/>
      <c r="K16" s="32"/>
      <c r="L16" s="32"/>
      <c r="M16" s="32">
        <f t="shared" si="0"/>
        <v>152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42" t="s">
        <v>538</v>
      </c>
    </row>
    <row r="17" spans="1:24" s="44" customFormat="1" x14ac:dyDescent="0.5">
      <c r="A17" s="256">
        <v>1686</v>
      </c>
      <c r="B17" s="194" t="s">
        <v>13</v>
      </c>
      <c r="C17" s="32">
        <v>11569</v>
      </c>
      <c r="D17" s="32">
        <v>179</v>
      </c>
      <c r="E17" s="32">
        <v>8976</v>
      </c>
      <c r="F17" s="32">
        <v>4</v>
      </c>
      <c r="G17" s="32" t="s">
        <v>25</v>
      </c>
      <c r="H17" s="32">
        <v>1</v>
      </c>
      <c r="I17" s="32">
        <v>60</v>
      </c>
      <c r="J17" s="32"/>
      <c r="K17" s="32"/>
      <c r="L17" s="32"/>
      <c r="M17" s="32">
        <f t="shared" si="0"/>
        <v>160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42" t="s">
        <v>538</v>
      </c>
    </row>
    <row r="18" spans="1:24" s="44" customFormat="1" x14ac:dyDescent="0.5">
      <c r="A18" s="256">
        <v>1687</v>
      </c>
      <c r="B18" s="194" t="s">
        <v>13</v>
      </c>
      <c r="C18" s="32">
        <v>8538</v>
      </c>
      <c r="D18" s="32">
        <v>270</v>
      </c>
      <c r="E18" s="32">
        <v>7512</v>
      </c>
      <c r="F18" s="32">
        <v>4</v>
      </c>
      <c r="G18" s="32" t="s">
        <v>25</v>
      </c>
      <c r="H18" s="32">
        <v>1</v>
      </c>
      <c r="I18" s="32">
        <v>46</v>
      </c>
      <c r="J18" s="32"/>
      <c r="K18" s="32"/>
      <c r="L18" s="32"/>
      <c r="M18" s="32">
        <f t="shared" si="0"/>
        <v>146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2" t="s">
        <v>538</v>
      </c>
    </row>
    <row r="19" spans="1:24" s="44" customFormat="1" x14ac:dyDescent="0.5">
      <c r="A19" s="256">
        <v>1688</v>
      </c>
      <c r="B19" s="194" t="s">
        <v>13</v>
      </c>
      <c r="C19" s="32">
        <v>8537</v>
      </c>
      <c r="D19" s="32">
        <v>220</v>
      </c>
      <c r="E19" s="32">
        <v>7511</v>
      </c>
      <c r="F19" s="32">
        <v>4</v>
      </c>
      <c r="G19" s="32" t="s">
        <v>25</v>
      </c>
      <c r="H19" s="32">
        <v>1</v>
      </c>
      <c r="I19" s="32">
        <v>45</v>
      </c>
      <c r="J19" s="32"/>
      <c r="K19" s="32"/>
      <c r="L19" s="32"/>
      <c r="M19" s="32">
        <f t="shared" si="0"/>
        <v>145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42" t="s">
        <v>538</v>
      </c>
    </row>
    <row r="20" spans="1:24" s="44" customFormat="1" x14ac:dyDescent="0.5">
      <c r="A20" s="256">
        <v>1689</v>
      </c>
      <c r="B20" s="194" t="s">
        <v>13</v>
      </c>
      <c r="C20" s="32">
        <v>8536</v>
      </c>
      <c r="D20" s="32">
        <v>219</v>
      </c>
      <c r="E20" s="32">
        <v>7510</v>
      </c>
      <c r="F20" s="32">
        <v>4</v>
      </c>
      <c r="G20" s="32" t="s">
        <v>25</v>
      </c>
      <c r="H20" s="32">
        <v>1</v>
      </c>
      <c r="I20" s="32">
        <v>38</v>
      </c>
      <c r="J20" s="32"/>
      <c r="K20" s="32"/>
      <c r="L20" s="32"/>
      <c r="M20" s="32">
        <f t="shared" si="0"/>
        <v>138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2" t="s">
        <v>538</v>
      </c>
    </row>
    <row r="21" spans="1:24" s="44" customFormat="1" x14ac:dyDescent="0.5">
      <c r="A21" s="256">
        <v>1690</v>
      </c>
      <c r="B21" s="194" t="s">
        <v>13</v>
      </c>
      <c r="C21" s="32">
        <v>8546</v>
      </c>
      <c r="D21" s="32">
        <v>227</v>
      </c>
      <c r="E21" s="32">
        <v>7520</v>
      </c>
      <c r="F21" s="32">
        <v>4</v>
      </c>
      <c r="G21" s="32">
        <v>4</v>
      </c>
      <c r="H21" s="32">
        <v>1</v>
      </c>
      <c r="I21" s="32">
        <v>7</v>
      </c>
      <c r="J21" s="32"/>
      <c r="K21" s="32"/>
      <c r="L21" s="32"/>
      <c r="M21" s="32">
        <f>SUM(G21*400+H21*100+I21)</f>
        <v>1707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42" t="s">
        <v>538</v>
      </c>
    </row>
    <row r="22" spans="1:24" s="44" customFormat="1" x14ac:dyDescent="0.5">
      <c r="A22" s="256">
        <v>1691</v>
      </c>
      <c r="B22" s="194" t="s">
        <v>13</v>
      </c>
      <c r="C22" s="32">
        <v>8535</v>
      </c>
      <c r="D22" s="32">
        <v>218</v>
      </c>
      <c r="E22" s="32">
        <v>7509</v>
      </c>
      <c r="F22" s="32">
        <v>4</v>
      </c>
      <c r="G22" s="32" t="s">
        <v>25</v>
      </c>
      <c r="H22" s="32">
        <v>2</v>
      </c>
      <c r="I22" s="32">
        <v>9</v>
      </c>
      <c r="J22" s="32"/>
      <c r="K22" s="32"/>
      <c r="L22" s="32"/>
      <c r="M22" s="32">
        <f t="shared" ref="M22:M30" si="1">SUM(H22*100+I22)</f>
        <v>209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42" t="s">
        <v>538</v>
      </c>
    </row>
    <row r="23" spans="1:24" s="44" customFormat="1" x14ac:dyDescent="0.5">
      <c r="A23" s="256">
        <v>1692</v>
      </c>
      <c r="B23" s="194" t="s">
        <v>13</v>
      </c>
      <c r="C23" s="32">
        <v>8534</v>
      </c>
      <c r="D23" s="32">
        <v>217</v>
      </c>
      <c r="E23" s="32">
        <v>7508</v>
      </c>
      <c r="F23" s="32">
        <v>4</v>
      </c>
      <c r="G23" s="32" t="s">
        <v>25</v>
      </c>
      <c r="H23" s="32">
        <v>1</v>
      </c>
      <c r="I23" s="32">
        <v>61</v>
      </c>
      <c r="J23" s="32"/>
      <c r="K23" s="32"/>
      <c r="L23" s="32"/>
      <c r="M23" s="32">
        <f t="shared" si="1"/>
        <v>161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42" t="s">
        <v>538</v>
      </c>
    </row>
    <row r="24" spans="1:24" s="44" customFormat="1" x14ac:dyDescent="0.5">
      <c r="A24" s="256">
        <v>1693</v>
      </c>
      <c r="B24" s="194" t="s">
        <v>13</v>
      </c>
      <c r="C24" s="32">
        <v>8533</v>
      </c>
      <c r="D24" s="32">
        <v>216</v>
      </c>
      <c r="E24" s="32">
        <v>7507</v>
      </c>
      <c r="F24" s="32">
        <v>4</v>
      </c>
      <c r="G24" s="32" t="s">
        <v>25</v>
      </c>
      <c r="H24" s="32">
        <v>1</v>
      </c>
      <c r="I24" s="32">
        <v>64</v>
      </c>
      <c r="J24" s="32"/>
      <c r="K24" s="32"/>
      <c r="L24" s="32"/>
      <c r="M24" s="32">
        <f t="shared" si="1"/>
        <v>164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 t="s">
        <v>538</v>
      </c>
    </row>
    <row r="25" spans="1:24" s="44" customFormat="1" x14ac:dyDescent="0.5">
      <c r="A25" s="256">
        <v>1694</v>
      </c>
      <c r="B25" s="194" t="s">
        <v>13</v>
      </c>
      <c r="C25" s="32">
        <v>8532</v>
      </c>
      <c r="D25" s="32">
        <v>215</v>
      </c>
      <c r="E25" s="32">
        <v>7506</v>
      </c>
      <c r="F25" s="32">
        <v>4</v>
      </c>
      <c r="G25" s="32" t="s">
        <v>25</v>
      </c>
      <c r="H25" s="32">
        <v>1</v>
      </c>
      <c r="I25" s="32">
        <v>62</v>
      </c>
      <c r="J25" s="32"/>
      <c r="K25" s="32"/>
      <c r="L25" s="32"/>
      <c r="M25" s="32">
        <f t="shared" si="1"/>
        <v>162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2" t="s">
        <v>538</v>
      </c>
    </row>
    <row r="26" spans="1:24" s="44" customFormat="1" x14ac:dyDescent="0.5">
      <c r="A26" s="256">
        <v>1695</v>
      </c>
      <c r="B26" s="194" t="s">
        <v>13</v>
      </c>
      <c r="C26" s="32">
        <v>8531</v>
      </c>
      <c r="D26" s="32">
        <v>214</v>
      </c>
      <c r="E26" s="32">
        <v>7505</v>
      </c>
      <c r="F26" s="32">
        <v>4</v>
      </c>
      <c r="G26" s="32" t="s">
        <v>25</v>
      </c>
      <c r="H26" s="32">
        <v>1</v>
      </c>
      <c r="I26" s="32">
        <v>66</v>
      </c>
      <c r="J26" s="32"/>
      <c r="K26" s="32"/>
      <c r="L26" s="32"/>
      <c r="M26" s="32">
        <f t="shared" si="1"/>
        <v>166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42" t="s">
        <v>538</v>
      </c>
    </row>
    <row r="27" spans="1:24" s="44" customFormat="1" x14ac:dyDescent="0.5">
      <c r="A27" s="256">
        <v>1696</v>
      </c>
      <c r="B27" s="194" t="s">
        <v>13</v>
      </c>
      <c r="C27" s="32">
        <v>8530</v>
      </c>
      <c r="D27" s="32">
        <v>213</v>
      </c>
      <c r="E27" s="32">
        <v>7504</v>
      </c>
      <c r="F27" s="32">
        <v>4</v>
      </c>
      <c r="G27" s="32" t="s">
        <v>25</v>
      </c>
      <c r="H27" s="32">
        <v>1</v>
      </c>
      <c r="I27" s="32">
        <v>46</v>
      </c>
      <c r="J27" s="32"/>
      <c r="K27" s="32"/>
      <c r="L27" s="32"/>
      <c r="M27" s="32">
        <f t="shared" si="1"/>
        <v>146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42" t="s">
        <v>538</v>
      </c>
    </row>
    <row r="28" spans="1:24" s="44" customFormat="1" x14ac:dyDescent="0.5">
      <c r="A28" s="256">
        <v>1697</v>
      </c>
      <c r="B28" s="194" t="s">
        <v>13</v>
      </c>
      <c r="C28" s="32">
        <v>8529</v>
      </c>
      <c r="D28" s="32">
        <v>212</v>
      </c>
      <c r="E28" s="32">
        <v>7503</v>
      </c>
      <c r="F28" s="32">
        <v>4</v>
      </c>
      <c r="G28" s="32" t="s">
        <v>25</v>
      </c>
      <c r="H28" s="32">
        <v>1</v>
      </c>
      <c r="I28" s="32">
        <v>57</v>
      </c>
      <c r="J28" s="32"/>
      <c r="K28" s="32"/>
      <c r="L28" s="32"/>
      <c r="M28" s="32">
        <f t="shared" si="1"/>
        <v>157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42" t="s">
        <v>538</v>
      </c>
    </row>
    <row r="29" spans="1:24" s="44" customFormat="1" x14ac:dyDescent="0.5">
      <c r="A29" s="256">
        <v>1698</v>
      </c>
      <c r="B29" s="194" t="s">
        <v>13</v>
      </c>
      <c r="C29" s="32">
        <v>8528</v>
      </c>
      <c r="D29" s="32">
        <v>211</v>
      </c>
      <c r="E29" s="32">
        <v>8502</v>
      </c>
      <c r="F29" s="32">
        <v>4</v>
      </c>
      <c r="G29" s="32" t="s">
        <v>25</v>
      </c>
      <c r="H29" s="32">
        <v>1</v>
      </c>
      <c r="I29" s="32">
        <v>51</v>
      </c>
      <c r="J29" s="32"/>
      <c r="K29" s="32"/>
      <c r="L29" s="32"/>
      <c r="M29" s="32">
        <f t="shared" si="1"/>
        <v>151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42" t="s">
        <v>538</v>
      </c>
    </row>
    <row r="30" spans="1:24" s="44" customFormat="1" x14ac:dyDescent="0.5">
      <c r="A30" s="256">
        <v>1699</v>
      </c>
      <c r="B30" s="194" t="s">
        <v>13</v>
      </c>
      <c r="C30" s="32">
        <v>8527</v>
      </c>
      <c r="D30" s="32">
        <v>200</v>
      </c>
      <c r="E30" s="32">
        <v>7501</v>
      </c>
      <c r="F30" s="32">
        <v>4</v>
      </c>
      <c r="G30" s="32" t="s">
        <v>25</v>
      </c>
      <c r="H30" s="32">
        <v>1</v>
      </c>
      <c r="I30" s="32">
        <v>55</v>
      </c>
      <c r="J30" s="32"/>
      <c r="K30" s="32"/>
      <c r="L30" s="32"/>
      <c r="M30" s="32">
        <f t="shared" si="1"/>
        <v>155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42" t="s">
        <v>538</v>
      </c>
    </row>
    <row r="31" spans="1:24" s="44" customFormat="1" x14ac:dyDescent="0.5">
      <c r="A31" s="256">
        <v>1700</v>
      </c>
      <c r="B31" s="194" t="s">
        <v>13</v>
      </c>
      <c r="C31" s="32">
        <v>8526</v>
      </c>
      <c r="D31" s="32">
        <v>204</v>
      </c>
      <c r="E31" s="32">
        <v>7500</v>
      </c>
      <c r="F31" s="32">
        <v>4</v>
      </c>
      <c r="G31" s="32" t="s">
        <v>25</v>
      </c>
      <c r="H31" s="32">
        <v>1</v>
      </c>
      <c r="I31" s="32">
        <v>21</v>
      </c>
      <c r="J31" s="32"/>
      <c r="K31" s="32">
        <f>SUM(H31*100+I31)</f>
        <v>121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42" t="s">
        <v>32</v>
      </c>
    </row>
    <row r="32" spans="1:24" s="44" customFormat="1" x14ac:dyDescent="0.5">
      <c r="A32" s="256">
        <v>1701</v>
      </c>
      <c r="B32" s="194" t="s">
        <v>13</v>
      </c>
      <c r="C32" s="32">
        <v>8525</v>
      </c>
      <c r="D32" s="32">
        <v>208</v>
      </c>
      <c r="E32" s="32">
        <v>7499</v>
      </c>
      <c r="F32" s="32">
        <v>4</v>
      </c>
      <c r="G32" s="32" t="s">
        <v>25</v>
      </c>
      <c r="H32" s="32" t="s">
        <v>25</v>
      </c>
      <c r="I32" s="32">
        <v>86</v>
      </c>
      <c r="J32" s="32"/>
      <c r="K32" s="32"/>
      <c r="L32" s="32"/>
      <c r="M32" s="32">
        <f>SUM(I32)</f>
        <v>86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42" t="s">
        <v>538</v>
      </c>
    </row>
    <row r="33" spans="1:24" s="44" customFormat="1" x14ac:dyDescent="0.5">
      <c r="A33" s="256">
        <v>1702</v>
      </c>
      <c r="B33" s="194" t="s">
        <v>13</v>
      </c>
      <c r="C33" s="32">
        <v>8499</v>
      </c>
      <c r="D33" s="32">
        <v>182</v>
      </c>
      <c r="E33" s="32">
        <v>7473</v>
      </c>
      <c r="F33" s="32">
        <v>4</v>
      </c>
      <c r="G33" s="32" t="s">
        <v>25</v>
      </c>
      <c r="H33" s="32">
        <v>1</v>
      </c>
      <c r="I33" s="32">
        <v>27</v>
      </c>
      <c r="J33" s="32"/>
      <c r="K33" s="32"/>
      <c r="L33" s="32"/>
      <c r="M33" s="32">
        <f>SUM(H33*100+I33)</f>
        <v>127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42" t="s">
        <v>538</v>
      </c>
    </row>
    <row r="34" spans="1:24" s="44" customFormat="1" x14ac:dyDescent="0.5">
      <c r="A34" s="256">
        <v>1703</v>
      </c>
      <c r="B34" s="231" t="s">
        <v>13</v>
      </c>
      <c r="C34" s="32">
        <v>8500</v>
      </c>
      <c r="D34" s="32">
        <v>183</v>
      </c>
      <c r="E34" s="32">
        <v>7474</v>
      </c>
      <c r="F34" s="32">
        <v>4</v>
      </c>
      <c r="G34" s="32" t="s">
        <v>25</v>
      </c>
      <c r="H34" s="32">
        <v>1</v>
      </c>
      <c r="I34" s="32">
        <v>18</v>
      </c>
      <c r="J34" s="32"/>
      <c r="K34" s="32"/>
      <c r="L34" s="32"/>
      <c r="M34" s="32">
        <f t="shared" ref="M34:M35" si="2">SUM(H34*100+I34)</f>
        <v>118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228" t="s">
        <v>538</v>
      </c>
    </row>
    <row r="35" spans="1:24" s="44" customFormat="1" x14ac:dyDescent="0.5">
      <c r="A35" s="256">
        <v>1704</v>
      </c>
      <c r="B35" s="232" t="s">
        <v>13</v>
      </c>
      <c r="C35" s="45">
        <v>8509</v>
      </c>
      <c r="D35" s="45">
        <v>384</v>
      </c>
      <c r="E35" s="45">
        <v>7475</v>
      </c>
      <c r="F35" s="45">
        <v>4</v>
      </c>
      <c r="G35" s="45" t="s">
        <v>25</v>
      </c>
      <c r="H35" s="45">
        <v>1</v>
      </c>
      <c r="I35" s="45">
        <v>46</v>
      </c>
      <c r="J35" s="45"/>
      <c r="K35" s="45"/>
      <c r="L35" s="45"/>
      <c r="M35" s="45">
        <f t="shared" si="2"/>
        <v>146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75" t="s">
        <v>538</v>
      </c>
    </row>
    <row r="36" spans="1:24" s="44" customFormat="1" ht="27.75" x14ac:dyDescent="0.65">
      <c r="A36" s="275" t="s">
        <v>2005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</row>
    <row r="37" spans="1:24" s="44" customFormat="1" ht="27.75" x14ac:dyDescent="0.5">
      <c r="A37" s="313" t="s">
        <v>1102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</row>
    <row r="38" spans="1:24" s="44" customFormat="1" ht="27.75" x14ac:dyDescent="0.5">
      <c r="A38" s="276" t="s">
        <v>1069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</row>
    <row r="39" spans="1:24" s="44" customFormat="1" ht="27.75" x14ac:dyDescent="0.65">
      <c r="A39" s="314" t="s">
        <v>1070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</row>
    <row r="40" spans="1:24" s="44" customFormat="1" x14ac:dyDescent="0.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s="44" customFormat="1" x14ac:dyDescent="0.5">
      <c r="A41" s="268" t="s">
        <v>1071</v>
      </c>
      <c r="B41" s="176"/>
      <c r="C41" s="167"/>
      <c r="D41" s="277" t="s">
        <v>0</v>
      </c>
      <c r="E41" s="277" t="s">
        <v>1</v>
      </c>
      <c r="F41" s="167"/>
      <c r="G41" s="291" t="s">
        <v>18</v>
      </c>
      <c r="H41" s="292"/>
      <c r="I41" s="293"/>
      <c r="J41" s="265" t="s">
        <v>1088</v>
      </c>
      <c r="K41" s="266"/>
      <c r="L41" s="266"/>
      <c r="M41" s="266"/>
      <c r="N41" s="267"/>
      <c r="O41" s="272" t="s">
        <v>1101</v>
      </c>
      <c r="P41" s="272"/>
      <c r="Q41" s="272"/>
      <c r="R41" s="272"/>
      <c r="S41" s="272"/>
      <c r="T41" s="272"/>
      <c r="U41" s="272"/>
      <c r="V41" s="272"/>
      <c r="W41" s="272"/>
      <c r="X41" s="273"/>
    </row>
    <row r="42" spans="1:24" s="44" customFormat="1" x14ac:dyDescent="0.5">
      <c r="A42" s="269"/>
      <c r="B42" s="177" t="s">
        <v>1072</v>
      </c>
      <c r="C42" s="168" t="s">
        <v>1073</v>
      </c>
      <c r="D42" s="278"/>
      <c r="E42" s="278"/>
      <c r="F42" s="168" t="s">
        <v>1075</v>
      </c>
      <c r="G42" s="277" t="s">
        <v>19</v>
      </c>
      <c r="H42" s="290" t="s">
        <v>20</v>
      </c>
      <c r="I42" s="277" t="s">
        <v>21</v>
      </c>
      <c r="J42" s="169"/>
      <c r="K42" s="261" t="s">
        <v>1079</v>
      </c>
      <c r="L42" s="283" t="s">
        <v>1080</v>
      </c>
      <c r="M42" s="172"/>
      <c r="N42" s="171" t="s">
        <v>1086</v>
      </c>
      <c r="O42" s="316" t="s">
        <v>1071</v>
      </c>
      <c r="P42" s="176"/>
      <c r="Q42" s="176"/>
      <c r="R42" s="176"/>
      <c r="S42" s="308" t="s">
        <v>1088</v>
      </c>
      <c r="T42" s="309"/>
      <c r="U42" s="309"/>
      <c r="V42" s="309"/>
      <c r="W42" s="310"/>
      <c r="X42" s="261" t="s">
        <v>1100</v>
      </c>
    </row>
    <row r="43" spans="1:24" s="44" customFormat="1" x14ac:dyDescent="0.5">
      <c r="A43" s="269"/>
      <c r="B43" s="177" t="s">
        <v>22</v>
      </c>
      <c r="C43" s="168" t="s">
        <v>1074</v>
      </c>
      <c r="D43" s="278"/>
      <c r="E43" s="278"/>
      <c r="F43" s="24" t="s">
        <v>1076</v>
      </c>
      <c r="G43" s="278"/>
      <c r="H43" s="290"/>
      <c r="I43" s="278"/>
      <c r="J43" s="169" t="s">
        <v>1078</v>
      </c>
      <c r="K43" s="262"/>
      <c r="L43" s="283"/>
      <c r="M43" s="173" t="s">
        <v>1081</v>
      </c>
      <c r="N43" s="171" t="s">
        <v>1085</v>
      </c>
      <c r="O43" s="317"/>
      <c r="P43" s="177"/>
      <c r="Q43" s="177" t="s">
        <v>1072</v>
      </c>
      <c r="R43" s="177" t="s">
        <v>1094</v>
      </c>
      <c r="S43" s="172"/>
      <c r="T43" s="281" t="s">
        <v>1079</v>
      </c>
      <c r="U43" s="261" t="s">
        <v>1080</v>
      </c>
      <c r="V43" s="170"/>
      <c r="W43" s="172" t="s">
        <v>1097</v>
      </c>
      <c r="X43" s="262"/>
    </row>
    <row r="44" spans="1:24" s="44" customFormat="1" x14ac:dyDescent="0.5">
      <c r="A44" s="269"/>
      <c r="B44" s="177"/>
      <c r="C44" s="168" t="s">
        <v>861</v>
      </c>
      <c r="D44" s="278"/>
      <c r="E44" s="278"/>
      <c r="F44" s="168" t="s">
        <v>1077</v>
      </c>
      <c r="G44" s="278"/>
      <c r="H44" s="290"/>
      <c r="I44" s="278"/>
      <c r="J44" s="169" t="s">
        <v>1082</v>
      </c>
      <c r="K44" s="262"/>
      <c r="L44" s="283"/>
      <c r="M44" s="173" t="s">
        <v>1084</v>
      </c>
      <c r="N44" s="171" t="s">
        <v>1087</v>
      </c>
      <c r="O44" s="317"/>
      <c r="P44" s="177" t="s">
        <v>1090</v>
      </c>
      <c r="Q44" s="177" t="s">
        <v>1091</v>
      </c>
      <c r="R44" s="177" t="s">
        <v>1095</v>
      </c>
      <c r="S44" s="173" t="s">
        <v>1078</v>
      </c>
      <c r="T44" s="284"/>
      <c r="U44" s="262"/>
      <c r="V44" s="170" t="s">
        <v>1081</v>
      </c>
      <c r="W44" s="173" t="s">
        <v>1098</v>
      </c>
      <c r="X44" s="262"/>
    </row>
    <row r="45" spans="1:24" s="44" customFormat="1" x14ac:dyDescent="0.5">
      <c r="A45" s="177"/>
      <c r="B45" s="177"/>
      <c r="C45" s="168"/>
      <c r="D45" s="168"/>
      <c r="E45" s="168"/>
      <c r="F45" s="168"/>
      <c r="G45" s="278"/>
      <c r="H45" s="290"/>
      <c r="I45" s="278"/>
      <c r="J45" s="169" t="s">
        <v>1083</v>
      </c>
      <c r="K45" s="262"/>
      <c r="L45" s="283"/>
      <c r="M45" s="173" t="s">
        <v>1085</v>
      </c>
      <c r="N45" s="171" t="s">
        <v>1072</v>
      </c>
      <c r="O45" s="317"/>
      <c r="P45" s="177"/>
      <c r="Q45" s="177" t="s">
        <v>1092</v>
      </c>
      <c r="R45" s="177" t="s">
        <v>1096</v>
      </c>
      <c r="S45" s="173" t="s">
        <v>1082</v>
      </c>
      <c r="T45" s="284"/>
      <c r="U45" s="262"/>
      <c r="V45" s="170" t="s">
        <v>1084</v>
      </c>
      <c r="W45" s="173" t="s">
        <v>1091</v>
      </c>
      <c r="X45" s="262"/>
    </row>
    <row r="46" spans="1:24" s="44" customFormat="1" x14ac:dyDescent="0.5">
      <c r="A46" s="193"/>
      <c r="B46" s="178"/>
      <c r="C46" s="175"/>
      <c r="D46" s="175"/>
      <c r="E46" s="175"/>
      <c r="F46" s="175"/>
      <c r="G46" s="175"/>
      <c r="H46" s="22"/>
      <c r="I46" s="175"/>
      <c r="J46" s="179"/>
      <c r="K46" s="175"/>
      <c r="L46" s="22"/>
      <c r="M46" s="175"/>
      <c r="N46" s="23"/>
      <c r="O46" s="318"/>
      <c r="P46" s="178"/>
      <c r="Q46" s="178" t="s">
        <v>1093</v>
      </c>
      <c r="R46" s="178"/>
      <c r="S46" s="174" t="s">
        <v>1083</v>
      </c>
      <c r="T46" s="296"/>
      <c r="U46" s="263"/>
      <c r="V46" s="30" t="s">
        <v>1085</v>
      </c>
      <c r="W46" s="174" t="s">
        <v>1099</v>
      </c>
      <c r="X46" s="263"/>
    </row>
    <row r="47" spans="1:24" s="44" customFormat="1" x14ac:dyDescent="0.5">
      <c r="A47" s="256">
        <v>1705</v>
      </c>
      <c r="B47" s="194" t="s">
        <v>13</v>
      </c>
      <c r="C47" s="32">
        <v>8502</v>
      </c>
      <c r="D47" s="32">
        <v>385</v>
      </c>
      <c r="E47" s="32">
        <v>7476</v>
      </c>
      <c r="F47" s="32">
        <v>4</v>
      </c>
      <c r="G47" s="32" t="s">
        <v>25</v>
      </c>
      <c r="H47" s="32">
        <v>1</v>
      </c>
      <c r="I47" s="32">
        <v>31</v>
      </c>
      <c r="J47" s="32"/>
      <c r="K47" s="32"/>
      <c r="L47" s="32"/>
      <c r="M47" s="32">
        <f t="shared" ref="M47:M56" si="3">SUM(H47*100+I47)</f>
        <v>131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42" t="s">
        <v>538</v>
      </c>
    </row>
    <row r="48" spans="1:24" s="44" customFormat="1" x14ac:dyDescent="0.5">
      <c r="A48" s="256">
        <v>1706</v>
      </c>
      <c r="B48" s="194" t="s">
        <v>13</v>
      </c>
      <c r="C48" s="32">
        <v>8503</v>
      </c>
      <c r="D48" s="32">
        <v>186</v>
      </c>
      <c r="E48" s="32">
        <v>7477</v>
      </c>
      <c r="F48" s="32">
        <v>4</v>
      </c>
      <c r="G48" s="32" t="s">
        <v>25</v>
      </c>
      <c r="H48" s="32">
        <v>1</v>
      </c>
      <c r="I48" s="32">
        <v>30</v>
      </c>
      <c r="J48" s="32"/>
      <c r="K48" s="32"/>
      <c r="L48" s="32"/>
      <c r="M48" s="32">
        <f t="shared" si="3"/>
        <v>130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42" t="s">
        <v>538</v>
      </c>
    </row>
    <row r="49" spans="1:24" s="44" customFormat="1" x14ac:dyDescent="0.5">
      <c r="A49" s="256">
        <v>1707</v>
      </c>
      <c r="B49" s="194" t="s">
        <v>13</v>
      </c>
      <c r="C49" s="32">
        <v>8504</v>
      </c>
      <c r="D49" s="32">
        <v>387</v>
      </c>
      <c r="E49" s="32">
        <v>7478</v>
      </c>
      <c r="F49" s="32">
        <v>4</v>
      </c>
      <c r="G49" s="32" t="s">
        <v>25</v>
      </c>
      <c r="H49" s="32">
        <v>1</v>
      </c>
      <c r="I49" s="32">
        <v>23</v>
      </c>
      <c r="J49" s="32"/>
      <c r="K49" s="32"/>
      <c r="L49" s="32"/>
      <c r="M49" s="32">
        <f t="shared" si="3"/>
        <v>123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42" t="s">
        <v>538</v>
      </c>
    </row>
    <row r="50" spans="1:24" s="44" customFormat="1" x14ac:dyDescent="0.5">
      <c r="A50" s="256">
        <v>1708</v>
      </c>
      <c r="B50" s="194" t="s">
        <v>13</v>
      </c>
      <c r="C50" s="32">
        <v>8505</v>
      </c>
      <c r="D50" s="32">
        <v>188</v>
      </c>
      <c r="E50" s="32">
        <v>7479</v>
      </c>
      <c r="F50" s="32">
        <v>4</v>
      </c>
      <c r="G50" s="32" t="s">
        <v>25</v>
      </c>
      <c r="H50" s="32">
        <v>1</v>
      </c>
      <c r="I50" s="32">
        <v>24</v>
      </c>
      <c r="J50" s="32"/>
      <c r="K50" s="32"/>
      <c r="L50" s="32"/>
      <c r="M50" s="32">
        <f t="shared" si="3"/>
        <v>124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42" t="s">
        <v>538</v>
      </c>
    </row>
    <row r="51" spans="1:24" s="44" customFormat="1" x14ac:dyDescent="0.5">
      <c r="A51" s="256">
        <v>1709</v>
      </c>
      <c r="B51" s="194" t="s">
        <v>13</v>
      </c>
      <c r="C51" s="32">
        <v>8506</v>
      </c>
      <c r="D51" s="32">
        <v>189</v>
      </c>
      <c r="E51" s="32">
        <v>7480</v>
      </c>
      <c r="F51" s="32">
        <v>4</v>
      </c>
      <c r="G51" s="32" t="s">
        <v>25</v>
      </c>
      <c r="H51" s="32">
        <v>1</v>
      </c>
      <c r="I51" s="32">
        <v>26</v>
      </c>
      <c r="J51" s="32"/>
      <c r="K51" s="32"/>
      <c r="L51" s="32"/>
      <c r="M51" s="32">
        <f t="shared" si="3"/>
        <v>126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42" t="s">
        <v>538</v>
      </c>
    </row>
    <row r="52" spans="1:24" s="44" customFormat="1" x14ac:dyDescent="0.5">
      <c r="A52" s="256">
        <v>1710</v>
      </c>
      <c r="B52" s="194" t="s">
        <v>13</v>
      </c>
      <c r="C52" s="32">
        <v>8507</v>
      </c>
      <c r="D52" s="32">
        <v>190</v>
      </c>
      <c r="E52" s="32">
        <v>7481</v>
      </c>
      <c r="F52" s="32">
        <v>4</v>
      </c>
      <c r="G52" s="32" t="s">
        <v>25</v>
      </c>
      <c r="H52" s="32">
        <v>1</v>
      </c>
      <c r="I52" s="32">
        <v>38</v>
      </c>
      <c r="J52" s="32"/>
      <c r="K52" s="32"/>
      <c r="L52" s="32"/>
      <c r="M52" s="32">
        <f t="shared" si="3"/>
        <v>138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42" t="s">
        <v>538</v>
      </c>
    </row>
    <row r="53" spans="1:24" s="44" customFormat="1" x14ac:dyDescent="0.5">
      <c r="A53" s="256">
        <v>1711</v>
      </c>
      <c r="B53" s="194" t="s">
        <v>13</v>
      </c>
      <c r="C53" s="32">
        <v>8508</v>
      </c>
      <c r="D53" s="32">
        <v>191</v>
      </c>
      <c r="E53" s="32">
        <v>7482</v>
      </c>
      <c r="F53" s="32">
        <v>4</v>
      </c>
      <c r="G53" s="32" t="s">
        <v>25</v>
      </c>
      <c r="H53" s="32">
        <v>1</v>
      </c>
      <c r="I53" s="32">
        <v>51</v>
      </c>
      <c r="J53" s="32"/>
      <c r="K53" s="32"/>
      <c r="L53" s="32"/>
      <c r="M53" s="32">
        <f t="shared" si="3"/>
        <v>151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42" t="s">
        <v>538</v>
      </c>
    </row>
    <row r="54" spans="1:24" s="44" customFormat="1" x14ac:dyDescent="0.5">
      <c r="A54" s="256">
        <v>1712</v>
      </c>
      <c r="B54" s="194" t="s">
        <v>13</v>
      </c>
      <c r="C54" s="32">
        <v>8509</v>
      </c>
      <c r="D54" s="32">
        <v>192</v>
      </c>
      <c r="E54" s="32">
        <v>7483</v>
      </c>
      <c r="F54" s="32">
        <v>4</v>
      </c>
      <c r="G54" s="32" t="s">
        <v>25</v>
      </c>
      <c r="H54" s="32">
        <v>1</v>
      </c>
      <c r="I54" s="32">
        <v>83</v>
      </c>
      <c r="J54" s="32"/>
      <c r="K54" s="32"/>
      <c r="L54" s="32"/>
      <c r="M54" s="32">
        <f t="shared" si="3"/>
        <v>183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42" t="s">
        <v>538</v>
      </c>
    </row>
    <row r="55" spans="1:24" s="44" customFormat="1" x14ac:dyDescent="0.5">
      <c r="A55" s="256">
        <v>1713</v>
      </c>
      <c r="B55" s="194" t="s">
        <v>13</v>
      </c>
      <c r="C55" s="32">
        <v>8510</v>
      </c>
      <c r="D55" s="32">
        <v>193</v>
      </c>
      <c r="E55" s="32">
        <v>7484</v>
      </c>
      <c r="F55" s="32">
        <v>4</v>
      </c>
      <c r="G55" s="32" t="s">
        <v>25</v>
      </c>
      <c r="H55" s="32">
        <v>1</v>
      </c>
      <c r="I55" s="32">
        <v>63</v>
      </c>
      <c r="J55" s="32"/>
      <c r="K55" s="32"/>
      <c r="L55" s="32"/>
      <c r="M55" s="32">
        <f t="shared" si="3"/>
        <v>163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42" t="s">
        <v>538</v>
      </c>
    </row>
    <row r="56" spans="1:24" s="44" customFormat="1" x14ac:dyDescent="0.5">
      <c r="A56" s="256">
        <v>1714</v>
      </c>
      <c r="B56" s="194" t="s">
        <v>13</v>
      </c>
      <c r="C56" s="32">
        <v>8511</v>
      </c>
      <c r="D56" s="32">
        <v>194</v>
      </c>
      <c r="E56" s="32">
        <v>7485</v>
      </c>
      <c r="F56" s="32">
        <v>4</v>
      </c>
      <c r="G56" s="32" t="s">
        <v>25</v>
      </c>
      <c r="H56" s="32">
        <v>3</v>
      </c>
      <c r="I56" s="32">
        <v>53</v>
      </c>
      <c r="J56" s="32"/>
      <c r="K56" s="32"/>
      <c r="L56" s="32"/>
      <c r="M56" s="32">
        <f t="shared" si="3"/>
        <v>353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42" t="s">
        <v>538</v>
      </c>
    </row>
    <row r="57" spans="1:24" s="44" customFormat="1" x14ac:dyDescent="0.5">
      <c r="A57" s="256">
        <v>1715</v>
      </c>
      <c r="B57" s="194" t="s">
        <v>13</v>
      </c>
      <c r="C57" s="32">
        <v>8512</v>
      </c>
      <c r="D57" s="32">
        <v>195</v>
      </c>
      <c r="E57" s="32">
        <v>7486</v>
      </c>
      <c r="F57" s="32">
        <v>4</v>
      </c>
      <c r="G57" s="32" t="s">
        <v>25</v>
      </c>
      <c r="H57" s="32" t="s">
        <v>25</v>
      </c>
      <c r="I57" s="32">
        <v>76</v>
      </c>
      <c r="J57" s="32"/>
      <c r="K57" s="32"/>
      <c r="L57" s="32"/>
      <c r="M57" s="32">
        <f>SUM(+I57)</f>
        <v>76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42" t="s">
        <v>538</v>
      </c>
    </row>
    <row r="58" spans="1:24" s="44" customFormat="1" x14ac:dyDescent="0.5">
      <c r="A58" s="256">
        <v>1716</v>
      </c>
      <c r="B58" s="194" t="s">
        <v>13</v>
      </c>
      <c r="C58" s="32">
        <v>8513</v>
      </c>
      <c r="D58" s="32">
        <v>196</v>
      </c>
      <c r="E58" s="32">
        <v>7487</v>
      </c>
      <c r="F58" s="32">
        <v>4</v>
      </c>
      <c r="G58" s="32" t="s">
        <v>25</v>
      </c>
      <c r="H58" s="32">
        <v>3</v>
      </c>
      <c r="I58" s="32">
        <v>7</v>
      </c>
      <c r="J58" s="32"/>
      <c r="K58" s="32"/>
      <c r="L58" s="32"/>
      <c r="M58" s="32">
        <f t="shared" ref="M58:M70" si="4">SUM(H58*100+I58)</f>
        <v>307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42" t="s">
        <v>538</v>
      </c>
    </row>
    <row r="59" spans="1:24" s="44" customFormat="1" x14ac:dyDescent="0.5">
      <c r="A59" s="256">
        <v>1717</v>
      </c>
      <c r="B59" s="194" t="s">
        <v>13</v>
      </c>
      <c r="C59" s="32">
        <v>8514</v>
      </c>
      <c r="D59" s="32">
        <v>197</v>
      </c>
      <c r="E59" s="32">
        <v>7488</v>
      </c>
      <c r="F59" s="32">
        <v>4</v>
      </c>
      <c r="G59" s="32" t="s">
        <v>25</v>
      </c>
      <c r="H59" s="32">
        <v>3</v>
      </c>
      <c r="I59" s="32">
        <v>90</v>
      </c>
      <c r="J59" s="32"/>
      <c r="K59" s="32"/>
      <c r="L59" s="32"/>
      <c r="M59" s="32">
        <f t="shared" si="4"/>
        <v>390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42" t="s">
        <v>538</v>
      </c>
    </row>
    <row r="60" spans="1:24" s="44" customFormat="1" x14ac:dyDescent="0.5">
      <c r="A60" s="256">
        <v>1718</v>
      </c>
      <c r="B60" s="194" t="s">
        <v>13</v>
      </c>
      <c r="C60" s="32">
        <v>8515</v>
      </c>
      <c r="D60" s="32">
        <v>198</v>
      </c>
      <c r="E60" s="32">
        <v>7489</v>
      </c>
      <c r="F60" s="32">
        <v>4</v>
      </c>
      <c r="G60" s="32" t="s">
        <v>25</v>
      </c>
      <c r="H60" s="32">
        <v>2</v>
      </c>
      <c r="I60" s="32">
        <v>35</v>
      </c>
      <c r="J60" s="32"/>
      <c r="K60" s="32"/>
      <c r="L60" s="32"/>
      <c r="M60" s="32">
        <f t="shared" si="4"/>
        <v>235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42" t="s">
        <v>538</v>
      </c>
    </row>
    <row r="61" spans="1:24" s="44" customFormat="1" x14ac:dyDescent="0.5">
      <c r="A61" s="256">
        <v>1719</v>
      </c>
      <c r="B61" s="194" t="s">
        <v>13</v>
      </c>
      <c r="C61" s="32">
        <v>8516</v>
      </c>
      <c r="D61" s="32">
        <v>194</v>
      </c>
      <c r="E61" s="32">
        <v>7490</v>
      </c>
      <c r="F61" s="32">
        <v>4</v>
      </c>
      <c r="G61" s="32" t="s">
        <v>25</v>
      </c>
      <c r="H61" s="32">
        <v>2</v>
      </c>
      <c r="I61" s="32">
        <v>22</v>
      </c>
      <c r="J61" s="32"/>
      <c r="K61" s="32"/>
      <c r="L61" s="32"/>
      <c r="M61" s="32">
        <f t="shared" si="4"/>
        <v>222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42" t="s">
        <v>538</v>
      </c>
    </row>
    <row r="62" spans="1:24" s="44" customFormat="1" x14ac:dyDescent="0.5">
      <c r="A62" s="256">
        <v>1720</v>
      </c>
      <c r="B62" s="194" t="s">
        <v>13</v>
      </c>
      <c r="C62" s="32">
        <v>8517</v>
      </c>
      <c r="D62" s="32">
        <v>200</v>
      </c>
      <c r="E62" s="32">
        <v>7491</v>
      </c>
      <c r="F62" s="32">
        <v>4</v>
      </c>
      <c r="G62" s="32" t="s">
        <v>25</v>
      </c>
      <c r="H62" s="32">
        <v>2</v>
      </c>
      <c r="I62" s="32">
        <v>8</v>
      </c>
      <c r="J62" s="32"/>
      <c r="K62" s="32"/>
      <c r="L62" s="32"/>
      <c r="M62" s="32">
        <f t="shared" si="4"/>
        <v>208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42" t="s">
        <v>538</v>
      </c>
    </row>
    <row r="63" spans="1:24" s="44" customFormat="1" x14ac:dyDescent="0.5">
      <c r="A63" s="256">
        <v>1721</v>
      </c>
      <c r="B63" s="194" t="s">
        <v>13</v>
      </c>
      <c r="C63" s="32">
        <v>8518</v>
      </c>
      <c r="D63" s="32">
        <v>201</v>
      </c>
      <c r="E63" s="32">
        <v>7492</v>
      </c>
      <c r="F63" s="32">
        <v>4</v>
      </c>
      <c r="G63" s="32" t="s">
        <v>25</v>
      </c>
      <c r="H63" s="32">
        <v>1</v>
      </c>
      <c r="I63" s="32">
        <v>77</v>
      </c>
      <c r="J63" s="32"/>
      <c r="K63" s="32"/>
      <c r="L63" s="32"/>
      <c r="M63" s="32">
        <f t="shared" si="4"/>
        <v>177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42" t="s">
        <v>538</v>
      </c>
    </row>
    <row r="64" spans="1:24" s="44" customFormat="1" x14ac:dyDescent="0.5">
      <c r="A64" s="256">
        <v>1722</v>
      </c>
      <c r="B64" s="194" t="s">
        <v>13</v>
      </c>
      <c r="C64" s="32">
        <v>8519</v>
      </c>
      <c r="D64" s="32">
        <v>202</v>
      </c>
      <c r="E64" s="32">
        <v>7493</v>
      </c>
      <c r="F64" s="32">
        <v>4</v>
      </c>
      <c r="G64" s="32" t="s">
        <v>25</v>
      </c>
      <c r="H64" s="32">
        <v>1</v>
      </c>
      <c r="I64" s="32">
        <v>84</v>
      </c>
      <c r="J64" s="32"/>
      <c r="K64" s="32"/>
      <c r="L64" s="32"/>
      <c r="M64" s="32">
        <f t="shared" si="4"/>
        <v>184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42" t="s">
        <v>538</v>
      </c>
    </row>
    <row r="65" spans="1:24" s="44" customFormat="1" x14ac:dyDescent="0.5">
      <c r="A65" s="256">
        <v>1723</v>
      </c>
      <c r="B65" s="194" t="s">
        <v>13</v>
      </c>
      <c r="C65" s="32">
        <v>8520</v>
      </c>
      <c r="D65" s="32">
        <v>203</v>
      </c>
      <c r="E65" s="32">
        <v>7494</v>
      </c>
      <c r="F65" s="32">
        <v>4</v>
      </c>
      <c r="G65" s="32" t="s">
        <v>25</v>
      </c>
      <c r="H65" s="32">
        <v>1</v>
      </c>
      <c r="I65" s="32">
        <v>80</v>
      </c>
      <c r="J65" s="32"/>
      <c r="K65" s="32"/>
      <c r="L65" s="32"/>
      <c r="M65" s="32">
        <f t="shared" si="4"/>
        <v>180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42" t="s">
        <v>538</v>
      </c>
    </row>
    <row r="66" spans="1:24" s="44" customFormat="1" x14ac:dyDescent="0.5">
      <c r="A66" s="256">
        <v>1724</v>
      </c>
      <c r="B66" s="194" t="s">
        <v>13</v>
      </c>
      <c r="C66" s="32">
        <v>9521</v>
      </c>
      <c r="D66" s="32">
        <v>204</v>
      </c>
      <c r="E66" s="32">
        <v>7495</v>
      </c>
      <c r="F66" s="32">
        <v>4</v>
      </c>
      <c r="G66" s="32" t="s">
        <v>25</v>
      </c>
      <c r="H66" s="32">
        <v>1</v>
      </c>
      <c r="I66" s="32">
        <v>53</v>
      </c>
      <c r="J66" s="32"/>
      <c r="K66" s="32"/>
      <c r="L66" s="32"/>
      <c r="M66" s="32">
        <f t="shared" si="4"/>
        <v>153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42" t="s">
        <v>538</v>
      </c>
    </row>
    <row r="67" spans="1:24" s="44" customFormat="1" x14ac:dyDescent="0.5">
      <c r="A67" s="256">
        <v>1725</v>
      </c>
      <c r="B67" s="194" t="s">
        <v>13</v>
      </c>
      <c r="C67" s="32">
        <v>8522</v>
      </c>
      <c r="D67" s="32">
        <v>205</v>
      </c>
      <c r="E67" s="32">
        <v>7496</v>
      </c>
      <c r="F67" s="32">
        <v>4</v>
      </c>
      <c r="G67" s="32" t="s">
        <v>25</v>
      </c>
      <c r="H67" s="32">
        <v>2</v>
      </c>
      <c r="I67" s="32">
        <v>3</v>
      </c>
      <c r="J67" s="32"/>
      <c r="K67" s="32"/>
      <c r="L67" s="32"/>
      <c r="M67" s="32">
        <f t="shared" si="4"/>
        <v>203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42" t="s">
        <v>538</v>
      </c>
    </row>
    <row r="68" spans="1:24" s="44" customFormat="1" x14ac:dyDescent="0.5">
      <c r="A68" s="256">
        <v>1726</v>
      </c>
      <c r="B68" s="194" t="s">
        <v>13</v>
      </c>
      <c r="C68" s="32">
        <v>8523</v>
      </c>
      <c r="D68" s="32">
        <v>206</v>
      </c>
      <c r="E68" s="32">
        <v>7497</v>
      </c>
      <c r="F68" s="32">
        <v>4</v>
      </c>
      <c r="G68" s="32" t="s">
        <v>25</v>
      </c>
      <c r="H68" s="32">
        <v>2</v>
      </c>
      <c r="I68" s="32">
        <v>51</v>
      </c>
      <c r="J68" s="32"/>
      <c r="K68" s="32"/>
      <c r="L68" s="32"/>
      <c r="M68" s="32">
        <f t="shared" si="4"/>
        <v>251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42" t="s">
        <v>538</v>
      </c>
    </row>
    <row r="69" spans="1:24" s="44" customFormat="1" x14ac:dyDescent="0.5">
      <c r="A69" s="256">
        <v>1727</v>
      </c>
      <c r="B69" s="194" t="s">
        <v>13</v>
      </c>
      <c r="C69" s="32">
        <v>8524</v>
      </c>
      <c r="D69" s="32">
        <v>207</v>
      </c>
      <c r="E69" s="32">
        <v>7498</v>
      </c>
      <c r="F69" s="32">
        <v>4</v>
      </c>
      <c r="G69" s="32" t="s">
        <v>25</v>
      </c>
      <c r="H69" s="32">
        <v>8</v>
      </c>
      <c r="I69" s="32">
        <v>49</v>
      </c>
      <c r="J69" s="32"/>
      <c r="K69" s="32"/>
      <c r="L69" s="32"/>
      <c r="M69" s="32">
        <f t="shared" si="4"/>
        <v>849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42" t="s">
        <v>538</v>
      </c>
    </row>
    <row r="70" spans="1:24" s="44" customFormat="1" x14ac:dyDescent="0.5">
      <c r="A70" s="256">
        <v>1728</v>
      </c>
      <c r="B70" s="231" t="s">
        <v>13</v>
      </c>
      <c r="C70" s="32">
        <v>8578</v>
      </c>
      <c r="D70" s="32">
        <v>260</v>
      </c>
      <c r="E70" s="32">
        <v>7552</v>
      </c>
      <c r="F70" s="32">
        <v>4</v>
      </c>
      <c r="G70" s="32" t="s">
        <v>25</v>
      </c>
      <c r="H70" s="32">
        <v>2</v>
      </c>
      <c r="I70" s="32">
        <v>38</v>
      </c>
      <c r="J70" s="32"/>
      <c r="K70" s="32"/>
      <c r="L70" s="32"/>
      <c r="M70" s="32">
        <f t="shared" si="4"/>
        <v>238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228" t="s">
        <v>538</v>
      </c>
    </row>
    <row r="71" spans="1:24" s="44" customFormat="1" ht="27.75" x14ac:dyDescent="0.65">
      <c r="A71" s="315" t="s">
        <v>2006</v>
      </c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</row>
    <row r="72" spans="1:24" s="44" customFormat="1" ht="27.75" x14ac:dyDescent="0.5">
      <c r="A72" s="313" t="s">
        <v>1102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</row>
    <row r="73" spans="1:24" s="44" customFormat="1" ht="27.75" x14ac:dyDescent="0.5">
      <c r="A73" s="276" t="s">
        <v>1069</v>
      </c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</row>
    <row r="74" spans="1:24" s="44" customFormat="1" ht="27.75" x14ac:dyDescent="0.65">
      <c r="A74" s="314" t="s">
        <v>1070</v>
      </c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</row>
    <row r="75" spans="1:24" s="44" customFormat="1" x14ac:dyDescent="0.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</row>
    <row r="76" spans="1:24" s="44" customFormat="1" x14ac:dyDescent="0.5">
      <c r="A76" s="268" t="s">
        <v>1071</v>
      </c>
      <c r="B76" s="176"/>
      <c r="C76" s="167"/>
      <c r="D76" s="277" t="s">
        <v>0</v>
      </c>
      <c r="E76" s="277" t="s">
        <v>1</v>
      </c>
      <c r="F76" s="167"/>
      <c r="G76" s="291" t="s">
        <v>18</v>
      </c>
      <c r="H76" s="292"/>
      <c r="I76" s="293"/>
      <c r="J76" s="265" t="s">
        <v>1088</v>
      </c>
      <c r="K76" s="266"/>
      <c r="L76" s="266"/>
      <c r="M76" s="266"/>
      <c r="N76" s="267"/>
      <c r="O76" s="272" t="s">
        <v>1101</v>
      </c>
      <c r="P76" s="272"/>
      <c r="Q76" s="272"/>
      <c r="R76" s="272"/>
      <c r="S76" s="272"/>
      <c r="T76" s="272"/>
      <c r="U76" s="272"/>
      <c r="V76" s="272"/>
      <c r="W76" s="272"/>
      <c r="X76" s="273"/>
    </row>
    <row r="77" spans="1:24" s="44" customFormat="1" x14ac:dyDescent="0.5">
      <c r="A77" s="269"/>
      <c r="B77" s="177" t="s">
        <v>1072</v>
      </c>
      <c r="C77" s="168" t="s">
        <v>1073</v>
      </c>
      <c r="D77" s="278"/>
      <c r="E77" s="278"/>
      <c r="F77" s="168" t="s">
        <v>1075</v>
      </c>
      <c r="G77" s="277" t="s">
        <v>19</v>
      </c>
      <c r="H77" s="290" t="s">
        <v>20</v>
      </c>
      <c r="I77" s="277" t="s">
        <v>21</v>
      </c>
      <c r="J77" s="169"/>
      <c r="K77" s="261" t="s">
        <v>1079</v>
      </c>
      <c r="L77" s="283" t="s">
        <v>1080</v>
      </c>
      <c r="M77" s="172"/>
      <c r="N77" s="171" t="s">
        <v>1086</v>
      </c>
      <c r="O77" s="316" t="s">
        <v>1071</v>
      </c>
      <c r="P77" s="176"/>
      <c r="Q77" s="176"/>
      <c r="R77" s="176"/>
      <c r="S77" s="308" t="s">
        <v>1088</v>
      </c>
      <c r="T77" s="309"/>
      <c r="U77" s="309"/>
      <c r="V77" s="309"/>
      <c r="W77" s="310"/>
      <c r="X77" s="261" t="s">
        <v>1100</v>
      </c>
    </row>
    <row r="78" spans="1:24" s="44" customFormat="1" x14ac:dyDescent="0.5">
      <c r="A78" s="269"/>
      <c r="B78" s="177" t="s">
        <v>22</v>
      </c>
      <c r="C78" s="168" t="s">
        <v>1074</v>
      </c>
      <c r="D78" s="278"/>
      <c r="E78" s="278"/>
      <c r="F78" s="24" t="s">
        <v>1076</v>
      </c>
      <c r="G78" s="278"/>
      <c r="H78" s="290"/>
      <c r="I78" s="278"/>
      <c r="J78" s="169" t="s">
        <v>1078</v>
      </c>
      <c r="K78" s="262"/>
      <c r="L78" s="283"/>
      <c r="M78" s="173" t="s">
        <v>1081</v>
      </c>
      <c r="N78" s="171" t="s">
        <v>1085</v>
      </c>
      <c r="O78" s="317"/>
      <c r="P78" s="177"/>
      <c r="Q78" s="177" t="s">
        <v>1072</v>
      </c>
      <c r="R78" s="177" t="s">
        <v>1094</v>
      </c>
      <c r="S78" s="172"/>
      <c r="T78" s="281" t="s">
        <v>1079</v>
      </c>
      <c r="U78" s="261" t="s">
        <v>1080</v>
      </c>
      <c r="V78" s="170"/>
      <c r="W78" s="172" t="s">
        <v>1097</v>
      </c>
      <c r="X78" s="262"/>
    </row>
    <row r="79" spans="1:24" s="44" customFormat="1" x14ac:dyDescent="0.5">
      <c r="A79" s="269"/>
      <c r="B79" s="177"/>
      <c r="C79" s="168" t="s">
        <v>861</v>
      </c>
      <c r="D79" s="278"/>
      <c r="E79" s="278"/>
      <c r="F79" s="168" t="s">
        <v>1077</v>
      </c>
      <c r="G79" s="278"/>
      <c r="H79" s="290"/>
      <c r="I79" s="278"/>
      <c r="J79" s="169" t="s">
        <v>1082</v>
      </c>
      <c r="K79" s="262"/>
      <c r="L79" s="283"/>
      <c r="M79" s="173" t="s">
        <v>1084</v>
      </c>
      <c r="N79" s="171" t="s">
        <v>1087</v>
      </c>
      <c r="O79" s="317"/>
      <c r="P79" s="177" t="s">
        <v>1090</v>
      </c>
      <c r="Q79" s="177" t="s">
        <v>1091</v>
      </c>
      <c r="R79" s="177" t="s">
        <v>1095</v>
      </c>
      <c r="S79" s="173" t="s">
        <v>1078</v>
      </c>
      <c r="T79" s="284"/>
      <c r="U79" s="262"/>
      <c r="V79" s="170" t="s">
        <v>1081</v>
      </c>
      <c r="W79" s="173" t="s">
        <v>1098</v>
      </c>
      <c r="X79" s="262"/>
    </row>
    <row r="80" spans="1:24" s="44" customFormat="1" x14ac:dyDescent="0.5">
      <c r="A80" s="177"/>
      <c r="B80" s="177"/>
      <c r="C80" s="168"/>
      <c r="D80" s="168"/>
      <c r="E80" s="168"/>
      <c r="F80" s="168"/>
      <c r="G80" s="278"/>
      <c r="H80" s="290"/>
      <c r="I80" s="278"/>
      <c r="J80" s="169" t="s">
        <v>1083</v>
      </c>
      <c r="K80" s="262"/>
      <c r="L80" s="283"/>
      <c r="M80" s="173" t="s">
        <v>1085</v>
      </c>
      <c r="N80" s="171" t="s">
        <v>1072</v>
      </c>
      <c r="O80" s="317"/>
      <c r="P80" s="177"/>
      <c r="Q80" s="177" t="s">
        <v>1092</v>
      </c>
      <c r="R80" s="177" t="s">
        <v>1096</v>
      </c>
      <c r="S80" s="173" t="s">
        <v>1082</v>
      </c>
      <c r="T80" s="284"/>
      <c r="U80" s="262"/>
      <c r="V80" s="170" t="s">
        <v>1084</v>
      </c>
      <c r="W80" s="173" t="s">
        <v>1091</v>
      </c>
      <c r="X80" s="262"/>
    </row>
    <row r="81" spans="1:24" s="44" customFormat="1" x14ac:dyDescent="0.5">
      <c r="A81" s="193"/>
      <c r="B81" s="178"/>
      <c r="C81" s="175"/>
      <c r="D81" s="175"/>
      <c r="E81" s="175"/>
      <c r="F81" s="175"/>
      <c r="G81" s="175"/>
      <c r="H81" s="22"/>
      <c r="I81" s="175"/>
      <c r="J81" s="179"/>
      <c r="K81" s="175"/>
      <c r="L81" s="22"/>
      <c r="M81" s="175"/>
      <c r="N81" s="23"/>
      <c r="O81" s="318"/>
      <c r="P81" s="178"/>
      <c r="Q81" s="178" t="s">
        <v>1093</v>
      </c>
      <c r="R81" s="178"/>
      <c r="S81" s="174" t="s">
        <v>1083</v>
      </c>
      <c r="T81" s="296"/>
      <c r="U81" s="263"/>
      <c r="V81" s="30" t="s">
        <v>1085</v>
      </c>
      <c r="W81" s="174" t="s">
        <v>1099</v>
      </c>
      <c r="X81" s="263"/>
    </row>
    <row r="82" spans="1:24" s="44" customFormat="1" x14ac:dyDescent="0.5">
      <c r="A82" s="256">
        <v>1729</v>
      </c>
      <c r="B82" s="194" t="s">
        <v>13</v>
      </c>
      <c r="C82" s="32">
        <v>7577</v>
      </c>
      <c r="D82" s="32">
        <v>254</v>
      </c>
      <c r="E82" s="32">
        <v>7551</v>
      </c>
      <c r="F82" s="32">
        <v>4</v>
      </c>
      <c r="G82" s="32" t="s">
        <v>25</v>
      </c>
      <c r="H82" s="32">
        <v>1</v>
      </c>
      <c r="I82" s="32">
        <v>65</v>
      </c>
      <c r="J82" s="32"/>
      <c r="K82" s="32"/>
      <c r="L82" s="32"/>
      <c r="M82" s="32">
        <f t="shared" ref="M82:M89" si="5">SUM(H82*100+I82)</f>
        <v>165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42" t="s">
        <v>538</v>
      </c>
    </row>
    <row r="83" spans="1:24" s="44" customFormat="1" x14ac:dyDescent="0.5">
      <c r="A83" s="256">
        <v>1730</v>
      </c>
      <c r="B83" s="194" t="s">
        <v>13</v>
      </c>
      <c r="C83" s="32">
        <v>8576</v>
      </c>
      <c r="D83" s="32">
        <v>259</v>
      </c>
      <c r="E83" s="32">
        <v>7530</v>
      </c>
      <c r="F83" s="32">
        <v>4</v>
      </c>
      <c r="G83" s="32" t="s">
        <v>25</v>
      </c>
      <c r="H83" s="32">
        <v>1</v>
      </c>
      <c r="I83" s="32">
        <v>53</v>
      </c>
      <c r="J83" s="32"/>
      <c r="K83" s="32"/>
      <c r="L83" s="32"/>
      <c r="M83" s="32">
        <f t="shared" si="5"/>
        <v>153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42" t="s">
        <v>538</v>
      </c>
    </row>
    <row r="84" spans="1:24" s="44" customFormat="1" x14ac:dyDescent="0.5">
      <c r="A84" s="256">
        <v>1731</v>
      </c>
      <c r="B84" s="194" t="s">
        <v>13</v>
      </c>
      <c r="C84" s="32">
        <v>8575</v>
      </c>
      <c r="D84" s="32">
        <v>257</v>
      </c>
      <c r="E84" s="32">
        <v>7546</v>
      </c>
      <c r="F84" s="32">
        <v>4</v>
      </c>
      <c r="G84" s="32" t="s">
        <v>25</v>
      </c>
      <c r="H84" s="32">
        <v>1</v>
      </c>
      <c r="I84" s="32">
        <v>83</v>
      </c>
      <c r="J84" s="32"/>
      <c r="K84" s="32"/>
      <c r="L84" s="32"/>
      <c r="M84" s="32">
        <f t="shared" si="5"/>
        <v>183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42" t="s">
        <v>538</v>
      </c>
    </row>
    <row r="85" spans="1:24" s="44" customFormat="1" x14ac:dyDescent="0.5">
      <c r="A85" s="256">
        <v>1732</v>
      </c>
      <c r="B85" s="194" t="s">
        <v>13</v>
      </c>
      <c r="C85" s="32">
        <v>10435</v>
      </c>
      <c r="D85" s="32">
        <v>306</v>
      </c>
      <c r="E85" s="32">
        <v>8538</v>
      </c>
      <c r="F85" s="32">
        <v>4</v>
      </c>
      <c r="G85" s="32" t="s">
        <v>25</v>
      </c>
      <c r="H85" s="32">
        <v>1</v>
      </c>
      <c r="I85" s="32">
        <v>35.6</v>
      </c>
      <c r="J85" s="32"/>
      <c r="K85" s="32"/>
      <c r="L85" s="32"/>
      <c r="M85" s="32">
        <f t="shared" si="5"/>
        <v>135.6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42" t="s">
        <v>538</v>
      </c>
    </row>
    <row r="86" spans="1:24" s="44" customFormat="1" x14ac:dyDescent="0.5">
      <c r="A86" s="256">
        <v>1733</v>
      </c>
      <c r="B86" s="194" t="s">
        <v>13</v>
      </c>
      <c r="C86" s="32">
        <v>8548</v>
      </c>
      <c r="D86" s="32">
        <v>230</v>
      </c>
      <c r="E86" s="32">
        <v>7522</v>
      </c>
      <c r="F86" s="32">
        <v>4</v>
      </c>
      <c r="G86" s="32" t="s">
        <v>25</v>
      </c>
      <c r="H86" s="32">
        <v>1</v>
      </c>
      <c r="I86" s="32">
        <v>63</v>
      </c>
      <c r="J86" s="32"/>
      <c r="K86" s="32"/>
      <c r="L86" s="32"/>
      <c r="M86" s="32">
        <f t="shared" si="5"/>
        <v>163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42" t="s">
        <v>538</v>
      </c>
    </row>
    <row r="87" spans="1:24" s="44" customFormat="1" x14ac:dyDescent="0.5">
      <c r="A87" s="256">
        <v>1734</v>
      </c>
      <c r="B87" s="194" t="s">
        <v>13</v>
      </c>
      <c r="C87" s="32">
        <v>8549</v>
      </c>
      <c r="D87" s="32">
        <v>231</v>
      </c>
      <c r="E87" s="32">
        <v>7523</v>
      </c>
      <c r="F87" s="32">
        <v>4</v>
      </c>
      <c r="G87" s="32" t="s">
        <v>25</v>
      </c>
      <c r="H87" s="32">
        <v>1</v>
      </c>
      <c r="I87" s="32">
        <v>58</v>
      </c>
      <c r="J87" s="32"/>
      <c r="K87" s="32"/>
      <c r="L87" s="32"/>
      <c r="M87" s="32">
        <f t="shared" si="5"/>
        <v>158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42" t="s">
        <v>538</v>
      </c>
    </row>
    <row r="88" spans="1:24" s="44" customFormat="1" x14ac:dyDescent="0.5">
      <c r="A88" s="256">
        <v>1735</v>
      </c>
      <c r="B88" s="194" t="s">
        <v>13</v>
      </c>
      <c r="C88" s="32">
        <v>8550</v>
      </c>
      <c r="D88" s="32">
        <v>232</v>
      </c>
      <c r="E88" s="32">
        <v>7524</v>
      </c>
      <c r="F88" s="32">
        <v>4</v>
      </c>
      <c r="G88" s="32" t="s">
        <v>25</v>
      </c>
      <c r="H88" s="32">
        <v>1</v>
      </c>
      <c r="I88" s="32">
        <v>57</v>
      </c>
      <c r="J88" s="32"/>
      <c r="K88" s="32"/>
      <c r="L88" s="32"/>
      <c r="M88" s="32">
        <f t="shared" si="5"/>
        <v>157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42" t="s">
        <v>538</v>
      </c>
    </row>
    <row r="89" spans="1:24" s="44" customFormat="1" x14ac:dyDescent="0.5">
      <c r="A89" s="256">
        <v>1736</v>
      </c>
      <c r="B89" s="194" t="s">
        <v>13</v>
      </c>
      <c r="C89" s="32">
        <v>8551</v>
      </c>
      <c r="D89" s="32">
        <v>233</v>
      </c>
      <c r="E89" s="32">
        <v>7525</v>
      </c>
      <c r="F89" s="32">
        <v>4</v>
      </c>
      <c r="G89" s="32" t="s">
        <v>25</v>
      </c>
      <c r="H89" s="32">
        <v>2</v>
      </c>
      <c r="I89" s="32">
        <v>38</v>
      </c>
      <c r="J89" s="32"/>
      <c r="K89" s="32"/>
      <c r="L89" s="32"/>
      <c r="M89" s="32">
        <f t="shared" si="5"/>
        <v>238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42" t="s">
        <v>538</v>
      </c>
    </row>
    <row r="90" spans="1:24" s="44" customFormat="1" x14ac:dyDescent="0.5">
      <c r="A90" s="256">
        <v>1737</v>
      </c>
      <c r="B90" s="194" t="s">
        <v>13</v>
      </c>
      <c r="C90" s="32">
        <v>8568</v>
      </c>
      <c r="D90" s="32">
        <v>248</v>
      </c>
      <c r="E90" s="32">
        <v>7542</v>
      </c>
      <c r="F90" s="32">
        <v>4</v>
      </c>
      <c r="G90" s="32">
        <v>3</v>
      </c>
      <c r="H90" s="32">
        <v>2</v>
      </c>
      <c r="I90" s="32">
        <v>34</v>
      </c>
      <c r="J90" s="32"/>
      <c r="K90" s="32"/>
      <c r="L90" s="32"/>
      <c r="M90" s="32">
        <f>SUM(G90*400+H90*100+I90)</f>
        <v>1434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42" t="s">
        <v>538</v>
      </c>
    </row>
    <row r="91" spans="1:24" s="44" customFormat="1" x14ac:dyDescent="0.5">
      <c r="A91" s="256">
        <v>1738</v>
      </c>
      <c r="B91" s="194" t="s">
        <v>13</v>
      </c>
      <c r="C91" s="32">
        <v>8552</v>
      </c>
      <c r="D91" s="32">
        <v>234</v>
      </c>
      <c r="E91" s="32">
        <v>7526</v>
      </c>
      <c r="F91" s="32">
        <v>4</v>
      </c>
      <c r="G91" s="32" t="s">
        <v>25</v>
      </c>
      <c r="H91" s="32">
        <v>1</v>
      </c>
      <c r="I91" s="32">
        <v>45</v>
      </c>
      <c r="J91" s="32"/>
      <c r="K91" s="32"/>
      <c r="L91" s="32"/>
      <c r="M91" s="32">
        <f t="shared" ref="M91:M96" si="6">SUM(H91*100+I91)</f>
        <v>145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42" t="s">
        <v>538</v>
      </c>
    </row>
    <row r="92" spans="1:24" s="44" customFormat="1" x14ac:dyDescent="0.5">
      <c r="A92" s="256">
        <v>1739</v>
      </c>
      <c r="B92" s="194" t="s">
        <v>13</v>
      </c>
      <c r="C92" s="32">
        <v>8553</v>
      </c>
      <c r="D92" s="32">
        <v>235</v>
      </c>
      <c r="E92" s="32">
        <v>7527</v>
      </c>
      <c r="F92" s="32">
        <v>4</v>
      </c>
      <c r="G92" s="32" t="s">
        <v>25</v>
      </c>
      <c r="H92" s="32">
        <v>1</v>
      </c>
      <c r="I92" s="32">
        <v>62</v>
      </c>
      <c r="J92" s="32"/>
      <c r="K92" s="32"/>
      <c r="L92" s="32"/>
      <c r="M92" s="32">
        <f t="shared" si="6"/>
        <v>162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42" t="s">
        <v>538</v>
      </c>
    </row>
    <row r="93" spans="1:24" s="44" customFormat="1" x14ac:dyDescent="0.5">
      <c r="A93" s="256">
        <v>1740</v>
      </c>
      <c r="B93" s="194" t="s">
        <v>13</v>
      </c>
      <c r="C93" s="32">
        <v>8554</v>
      </c>
      <c r="D93" s="32">
        <v>236</v>
      </c>
      <c r="E93" s="32">
        <v>7528</v>
      </c>
      <c r="F93" s="32">
        <v>4</v>
      </c>
      <c r="G93" s="32" t="s">
        <v>25</v>
      </c>
      <c r="H93" s="32">
        <v>1</v>
      </c>
      <c r="I93" s="32">
        <v>60</v>
      </c>
      <c r="J93" s="32"/>
      <c r="K93" s="32"/>
      <c r="L93" s="32"/>
      <c r="M93" s="32">
        <f t="shared" si="6"/>
        <v>160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42" t="s">
        <v>538</v>
      </c>
    </row>
    <row r="94" spans="1:24" s="44" customFormat="1" x14ac:dyDescent="0.5">
      <c r="A94" s="256">
        <v>1741</v>
      </c>
      <c r="B94" s="194" t="s">
        <v>13</v>
      </c>
      <c r="C94" s="32">
        <v>8555</v>
      </c>
      <c r="D94" s="32">
        <v>237</v>
      </c>
      <c r="E94" s="32">
        <v>7529</v>
      </c>
      <c r="F94" s="32">
        <v>4</v>
      </c>
      <c r="G94" s="32" t="s">
        <v>25</v>
      </c>
      <c r="H94" s="32">
        <v>1</v>
      </c>
      <c r="I94" s="32">
        <v>68</v>
      </c>
      <c r="J94" s="32"/>
      <c r="K94" s="32"/>
      <c r="L94" s="32"/>
      <c r="M94" s="32">
        <f t="shared" si="6"/>
        <v>168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42" t="s">
        <v>538</v>
      </c>
    </row>
    <row r="95" spans="1:24" s="44" customFormat="1" x14ac:dyDescent="0.5">
      <c r="A95" s="256">
        <v>1742</v>
      </c>
      <c r="B95" s="194" t="s">
        <v>13</v>
      </c>
      <c r="C95" s="32">
        <v>8556</v>
      </c>
      <c r="D95" s="32">
        <v>238</v>
      </c>
      <c r="E95" s="32">
        <v>7530</v>
      </c>
      <c r="F95" s="32">
        <v>4</v>
      </c>
      <c r="G95" s="32" t="s">
        <v>25</v>
      </c>
      <c r="H95" s="32">
        <v>1</v>
      </c>
      <c r="I95" s="32">
        <v>51</v>
      </c>
      <c r="J95" s="32"/>
      <c r="K95" s="32"/>
      <c r="L95" s="32"/>
      <c r="M95" s="32">
        <f t="shared" si="6"/>
        <v>151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42" t="s">
        <v>538</v>
      </c>
    </row>
    <row r="96" spans="1:24" s="44" customFormat="1" x14ac:dyDescent="0.5">
      <c r="A96" s="256">
        <v>1743</v>
      </c>
      <c r="B96" s="194" t="s">
        <v>13</v>
      </c>
      <c r="C96" s="32">
        <v>8557</v>
      </c>
      <c r="D96" s="32">
        <v>234</v>
      </c>
      <c r="E96" s="32">
        <v>7531</v>
      </c>
      <c r="F96" s="32">
        <v>4</v>
      </c>
      <c r="G96" s="32" t="s">
        <v>25</v>
      </c>
      <c r="H96" s="32">
        <v>1</v>
      </c>
      <c r="I96" s="32">
        <v>73</v>
      </c>
      <c r="J96" s="32"/>
      <c r="K96" s="32"/>
      <c r="L96" s="32"/>
      <c r="M96" s="32">
        <f t="shared" si="6"/>
        <v>173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42" t="s">
        <v>538</v>
      </c>
    </row>
    <row r="97" spans="1:24" s="44" customFormat="1" x14ac:dyDescent="0.5">
      <c r="A97" s="256">
        <v>1744</v>
      </c>
      <c r="B97" s="194" t="s">
        <v>13</v>
      </c>
      <c r="C97" s="32">
        <v>8558</v>
      </c>
      <c r="D97" s="32">
        <v>240</v>
      </c>
      <c r="E97" s="32">
        <v>7532</v>
      </c>
      <c r="F97" s="32">
        <v>4</v>
      </c>
      <c r="G97" s="32">
        <v>1</v>
      </c>
      <c r="H97" s="32" t="s">
        <v>25</v>
      </c>
      <c r="I97" s="32">
        <v>16</v>
      </c>
      <c r="J97" s="32"/>
      <c r="K97" s="32">
        <f>SUM(G97*400+I97)</f>
        <v>416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42" t="s">
        <v>1064</v>
      </c>
    </row>
    <row r="98" spans="1:24" s="44" customFormat="1" x14ac:dyDescent="0.5">
      <c r="A98" s="256">
        <v>1745</v>
      </c>
      <c r="B98" s="194" t="s">
        <v>13</v>
      </c>
      <c r="C98" s="32">
        <v>8559</v>
      </c>
      <c r="D98" s="32">
        <v>241</v>
      </c>
      <c r="E98" s="32">
        <v>7533</v>
      </c>
      <c r="F98" s="32">
        <v>4</v>
      </c>
      <c r="G98" s="32">
        <v>1</v>
      </c>
      <c r="H98" s="32">
        <v>1</v>
      </c>
      <c r="I98" s="32">
        <v>38</v>
      </c>
      <c r="J98" s="32"/>
      <c r="K98" s="32"/>
      <c r="L98" s="32"/>
      <c r="M98" s="32">
        <f>SUM(G98*400+H98*100+I98)</f>
        <v>538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42" t="s">
        <v>538</v>
      </c>
    </row>
    <row r="99" spans="1:24" s="44" customFormat="1" x14ac:dyDescent="0.5">
      <c r="A99" s="256">
        <v>1746</v>
      </c>
      <c r="B99" s="194" t="s">
        <v>13</v>
      </c>
      <c r="C99" s="32">
        <v>8560</v>
      </c>
      <c r="D99" s="32">
        <v>242</v>
      </c>
      <c r="E99" s="32">
        <v>7534</v>
      </c>
      <c r="F99" s="32">
        <v>4</v>
      </c>
      <c r="G99" s="32">
        <v>1</v>
      </c>
      <c r="H99" s="32" t="s">
        <v>25</v>
      </c>
      <c r="I99" s="32">
        <v>37</v>
      </c>
      <c r="J99" s="32"/>
      <c r="K99" s="32"/>
      <c r="L99" s="32"/>
      <c r="M99" s="32">
        <f>SUM(G99*400+I99)</f>
        <v>437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42" t="s">
        <v>538</v>
      </c>
    </row>
    <row r="100" spans="1:24" s="44" customFormat="1" x14ac:dyDescent="0.5">
      <c r="A100" s="256">
        <v>1747</v>
      </c>
      <c r="B100" s="194" t="s">
        <v>13</v>
      </c>
      <c r="C100" s="32">
        <v>8561</v>
      </c>
      <c r="D100" s="32">
        <v>243</v>
      </c>
      <c r="E100" s="32">
        <v>7535</v>
      </c>
      <c r="F100" s="32">
        <v>4</v>
      </c>
      <c r="G100" s="32">
        <v>1</v>
      </c>
      <c r="H100" s="32" t="s">
        <v>25</v>
      </c>
      <c r="I100" s="32">
        <v>14</v>
      </c>
      <c r="J100" s="32"/>
      <c r="K100" s="32"/>
      <c r="L100" s="32"/>
      <c r="M100" s="32">
        <f>SUM(G100*400+I100)</f>
        <v>414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42" t="s">
        <v>538</v>
      </c>
    </row>
    <row r="101" spans="1:24" s="44" customFormat="1" x14ac:dyDescent="0.5">
      <c r="A101" s="256">
        <v>1748</v>
      </c>
      <c r="B101" s="194" t="s">
        <v>13</v>
      </c>
      <c r="C101" s="32">
        <v>8562</v>
      </c>
      <c r="D101" s="32">
        <v>244</v>
      </c>
      <c r="E101" s="32">
        <v>7536</v>
      </c>
      <c r="F101" s="32">
        <v>4</v>
      </c>
      <c r="G101" s="32">
        <v>1</v>
      </c>
      <c r="H101" s="32">
        <v>3</v>
      </c>
      <c r="I101" s="32">
        <v>68</v>
      </c>
      <c r="J101" s="32"/>
      <c r="K101" s="32">
        <f>SUM(G101*400+H101*100+I101)</f>
        <v>768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42" t="s">
        <v>884</v>
      </c>
    </row>
    <row r="102" spans="1:24" s="44" customFormat="1" x14ac:dyDescent="0.5">
      <c r="A102" s="256">
        <v>1749</v>
      </c>
      <c r="B102" s="194" t="s">
        <v>13</v>
      </c>
      <c r="C102" s="32">
        <v>8574</v>
      </c>
      <c r="D102" s="32">
        <v>256</v>
      </c>
      <c r="E102" s="32">
        <v>7548</v>
      </c>
      <c r="F102" s="32">
        <v>4</v>
      </c>
      <c r="G102" s="32" t="s">
        <v>25</v>
      </c>
      <c r="H102" s="32">
        <v>1</v>
      </c>
      <c r="I102" s="32">
        <v>50</v>
      </c>
      <c r="J102" s="32"/>
      <c r="K102" s="32"/>
      <c r="L102" s="32"/>
      <c r="M102" s="32">
        <f>SUM(H102*100+I102)</f>
        <v>150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2" t="s">
        <v>538</v>
      </c>
    </row>
    <row r="103" spans="1:24" s="44" customFormat="1" x14ac:dyDescent="0.5">
      <c r="A103" s="256">
        <v>1750</v>
      </c>
      <c r="B103" s="231" t="s">
        <v>13</v>
      </c>
      <c r="C103" s="32">
        <v>8573</v>
      </c>
      <c r="D103" s="32">
        <v>255</v>
      </c>
      <c r="E103" s="32">
        <v>7547</v>
      </c>
      <c r="F103" s="32">
        <v>4</v>
      </c>
      <c r="G103" s="32" t="s">
        <v>25</v>
      </c>
      <c r="H103" s="32">
        <v>1</v>
      </c>
      <c r="I103" s="32">
        <v>48</v>
      </c>
      <c r="J103" s="32"/>
      <c r="K103" s="32"/>
      <c r="L103" s="32"/>
      <c r="M103" s="32">
        <f t="shared" ref="M103:M105" si="7">SUM(H103*100+I103)</f>
        <v>148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228" t="s">
        <v>538</v>
      </c>
    </row>
    <row r="104" spans="1:24" s="44" customFormat="1" x14ac:dyDescent="0.5">
      <c r="A104" s="256">
        <v>1751</v>
      </c>
      <c r="B104" s="231" t="s">
        <v>13</v>
      </c>
      <c r="C104" s="32">
        <v>8572</v>
      </c>
      <c r="D104" s="32">
        <v>254</v>
      </c>
      <c r="E104" s="32">
        <v>7546</v>
      </c>
      <c r="F104" s="32">
        <v>4</v>
      </c>
      <c r="G104" s="32" t="s">
        <v>25</v>
      </c>
      <c r="H104" s="32">
        <v>1</v>
      </c>
      <c r="I104" s="32">
        <v>50</v>
      </c>
      <c r="J104" s="32"/>
      <c r="K104" s="32"/>
      <c r="L104" s="32"/>
      <c r="M104" s="32">
        <f t="shared" si="7"/>
        <v>150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228" t="s">
        <v>538</v>
      </c>
    </row>
    <row r="105" spans="1:24" s="44" customFormat="1" x14ac:dyDescent="0.5">
      <c r="A105" s="256">
        <v>1752</v>
      </c>
      <c r="B105" s="231" t="s">
        <v>13</v>
      </c>
      <c r="C105" s="32">
        <v>8571</v>
      </c>
      <c r="D105" s="32">
        <v>293</v>
      </c>
      <c r="E105" s="32">
        <v>7545</v>
      </c>
      <c r="F105" s="32">
        <v>4</v>
      </c>
      <c r="G105" s="32" t="s">
        <v>25</v>
      </c>
      <c r="H105" s="32">
        <v>1</v>
      </c>
      <c r="I105" s="32">
        <v>52</v>
      </c>
      <c r="J105" s="32"/>
      <c r="K105" s="32"/>
      <c r="L105" s="32"/>
      <c r="M105" s="32">
        <f t="shared" si="7"/>
        <v>152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228" t="s">
        <v>538</v>
      </c>
    </row>
    <row r="106" spans="1:24" s="44" customFormat="1" ht="27.75" x14ac:dyDescent="0.65">
      <c r="A106" s="315" t="s">
        <v>2007</v>
      </c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</row>
    <row r="107" spans="1:24" s="44" customFormat="1" ht="27.75" x14ac:dyDescent="0.5">
      <c r="A107" s="313" t="s">
        <v>1102</v>
      </c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</row>
    <row r="108" spans="1:24" s="44" customFormat="1" ht="27.75" x14ac:dyDescent="0.5">
      <c r="A108" s="276" t="s">
        <v>1069</v>
      </c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</row>
    <row r="109" spans="1:24" s="44" customFormat="1" ht="27.75" x14ac:dyDescent="0.65">
      <c r="A109" s="314" t="s">
        <v>1070</v>
      </c>
      <c r="B109" s="314"/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</row>
    <row r="110" spans="1:24" s="44" customFormat="1" x14ac:dyDescent="0.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</row>
    <row r="111" spans="1:24" s="44" customFormat="1" x14ac:dyDescent="0.5">
      <c r="A111" s="268" t="s">
        <v>1071</v>
      </c>
      <c r="B111" s="176"/>
      <c r="C111" s="167"/>
      <c r="D111" s="277" t="s">
        <v>0</v>
      </c>
      <c r="E111" s="277" t="s">
        <v>1</v>
      </c>
      <c r="F111" s="167"/>
      <c r="G111" s="291" t="s">
        <v>18</v>
      </c>
      <c r="H111" s="292"/>
      <c r="I111" s="293"/>
      <c r="J111" s="265" t="s">
        <v>1088</v>
      </c>
      <c r="K111" s="266"/>
      <c r="L111" s="266"/>
      <c r="M111" s="266"/>
      <c r="N111" s="267"/>
      <c r="O111" s="272" t="s">
        <v>1101</v>
      </c>
      <c r="P111" s="272"/>
      <c r="Q111" s="272"/>
      <c r="R111" s="272"/>
      <c r="S111" s="272"/>
      <c r="T111" s="272"/>
      <c r="U111" s="272"/>
      <c r="V111" s="272"/>
      <c r="W111" s="272"/>
      <c r="X111" s="273"/>
    </row>
    <row r="112" spans="1:24" s="44" customFormat="1" x14ac:dyDescent="0.5">
      <c r="A112" s="269"/>
      <c r="B112" s="177" t="s">
        <v>1072</v>
      </c>
      <c r="C112" s="168" t="s">
        <v>1073</v>
      </c>
      <c r="D112" s="278"/>
      <c r="E112" s="278"/>
      <c r="F112" s="168" t="s">
        <v>1075</v>
      </c>
      <c r="G112" s="277" t="s">
        <v>19</v>
      </c>
      <c r="H112" s="290" t="s">
        <v>20</v>
      </c>
      <c r="I112" s="277" t="s">
        <v>21</v>
      </c>
      <c r="J112" s="169"/>
      <c r="K112" s="261" t="s">
        <v>1079</v>
      </c>
      <c r="L112" s="283" t="s">
        <v>1080</v>
      </c>
      <c r="M112" s="172"/>
      <c r="N112" s="171" t="s">
        <v>1086</v>
      </c>
      <c r="O112" s="316" t="s">
        <v>1071</v>
      </c>
      <c r="P112" s="176"/>
      <c r="Q112" s="176"/>
      <c r="R112" s="176"/>
      <c r="S112" s="308" t="s">
        <v>1088</v>
      </c>
      <c r="T112" s="309"/>
      <c r="U112" s="309"/>
      <c r="V112" s="309"/>
      <c r="W112" s="310"/>
      <c r="X112" s="261" t="s">
        <v>1100</v>
      </c>
    </row>
    <row r="113" spans="1:24" s="44" customFormat="1" x14ac:dyDescent="0.5">
      <c r="A113" s="269"/>
      <c r="B113" s="177" t="s">
        <v>22</v>
      </c>
      <c r="C113" s="168" t="s">
        <v>1074</v>
      </c>
      <c r="D113" s="278"/>
      <c r="E113" s="278"/>
      <c r="F113" s="24" t="s">
        <v>1076</v>
      </c>
      <c r="G113" s="278"/>
      <c r="H113" s="290"/>
      <c r="I113" s="278"/>
      <c r="J113" s="169" t="s">
        <v>1078</v>
      </c>
      <c r="K113" s="262"/>
      <c r="L113" s="283"/>
      <c r="M113" s="173" t="s">
        <v>1081</v>
      </c>
      <c r="N113" s="171" t="s">
        <v>1085</v>
      </c>
      <c r="O113" s="317"/>
      <c r="P113" s="177"/>
      <c r="Q113" s="177" t="s">
        <v>1072</v>
      </c>
      <c r="R113" s="177" t="s">
        <v>1094</v>
      </c>
      <c r="S113" s="172"/>
      <c r="T113" s="281" t="s">
        <v>1079</v>
      </c>
      <c r="U113" s="261" t="s">
        <v>1080</v>
      </c>
      <c r="V113" s="170"/>
      <c r="W113" s="172" t="s">
        <v>1097</v>
      </c>
      <c r="X113" s="262"/>
    </row>
    <row r="114" spans="1:24" s="44" customFormat="1" x14ac:dyDescent="0.5">
      <c r="A114" s="269"/>
      <c r="B114" s="177"/>
      <c r="C114" s="168" t="s">
        <v>861</v>
      </c>
      <c r="D114" s="278"/>
      <c r="E114" s="278"/>
      <c r="F114" s="168" t="s">
        <v>1077</v>
      </c>
      <c r="G114" s="278"/>
      <c r="H114" s="290"/>
      <c r="I114" s="278"/>
      <c r="J114" s="169" t="s">
        <v>1082</v>
      </c>
      <c r="K114" s="262"/>
      <c r="L114" s="283"/>
      <c r="M114" s="173" t="s">
        <v>1084</v>
      </c>
      <c r="N114" s="171" t="s">
        <v>1087</v>
      </c>
      <c r="O114" s="317"/>
      <c r="P114" s="177" t="s">
        <v>1090</v>
      </c>
      <c r="Q114" s="177" t="s">
        <v>1091</v>
      </c>
      <c r="R114" s="177" t="s">
        <v>1095</v>
      </c>
      <c r="S114" s="173" t="s">
        <v>1078</v>
      </c>
      <c r="T114" s="284"/>
      <c r="U114" s="262"/>
      <c r="V114" s="170" t="s">
        <v>1081</v>
      </c>
      <c r="W114" s="173" t="s">
        <v>1098</v>
      </c>
      <c r="X114" s="262"/>
    </row>
    <row r="115" spans="1:24" s="44" customFormat="1" x14ac:dyDescent="0.5">
      <c r="A115" s="177"/>
      <c r="B115" s="177"/>
      <c r="C115" s="168"/>
      <c r="D115" s="168"/>
      <c r="E115" s="168"/>
      <c r="F115" s="168"/>
      <c r="G115" s="278"/>
      <c r="H115" s="290"/>
      <c r="I115" s="278"/>
      <c r="J115" s="169" t="s">
        <v>1083</v>
      </c>
      <c r="K115" s="262"/>
      <c r="L115" s="283"/>
      <c r="M115" s="173" t="s">
        <v>1085</v>
      </c>
      <c r="N115" s="171" t="s">
        <v>1072</v>
      </c>
      <c r="O115" s="317"/>
      <c r="P115" s="177"/>
      <c r="Q115" s="177" t="s">
        <v>1092</v>
      </c>
      <c r="R115" s="177" t="s">
        <v>1096</v>
      </c>
      <c r="S115" s="173" t="s">
        <v>1082</v>
      </c>
      <c r="T115" s="284"/>
      <c r="U115" s="262"/>
      <c r="V115" s="170" t="s">
        <v>1084</v>
      </c>
      <c r="W115" s="173" t="s">
        <v>1091</v>
      </c>
      <c r="X115" s="262"/>
    </row>
    <row r="116" spans="1:24" s="44" customFormat="1" ht="21" customHeight="1" x14ac:dyDescent="0.5">
      <c r="A116" s="193"/>
      <c r="B116" s="178"/>
      <c r="C116" s="175"/>
      <c r="D116" s="175"/>
      <c r="E116" s="175"/>
      <c r="F116" s="175"/>
      <c r="G116" s="175"/>
      <c r="H116" s="22"/>
      <c r="I116" s="175"/>
      <c r="J116" s="179"/>
      <c r="K116" s="175"/>
      <c r="L116" s="22"/>
      <c r="M116" s="175"/>
      <c r="N116" s="23"/>
      <c r="O116" s="318"/>
      <c r="P116" s="178"/>
      <c r="Q116" s="178" t="s">
        <v>1093</v>
      </c>
      <c r="R116" s="178"/>
      <c r="S116" s="174" t="s">
        <v>1083</v>
      </c>
      <c r="T116" s="296"/>
      <c r="U116" s="263"/>
      <c r="V116" s="30" t="s">
        <v>1085</v>
      </c>
      <c r="W116" s="174" t="s">
        <v>1099</v>
      </c>
      <c r="X116" s="263"/>
    </row>
    <row r="117" spans="1:24" s="44" customFormat="1" x14ac:dyDescent="0.5">
      <c r="A117" s="256">
        <v>1753</v>
      </c>
      <c r="B117" s="194" t="s">
        <v>13</v>
      </c>
      <c r="C117" s="32">
        <v>8570</v>
      </c>
      <c r="D117" s="32">
        <v>252</v>
      </c>
      <c r="E117" s="32">
        <v>7544</v>
      </c>
      <c r="F117" s="32">
        <v>4</v>
      </c>
      <c r="G117" s="32" t="s">
        <v>25</v>
      </c>
      <c r="H117" s="32">
        <v>1</v>
      </c>
      <c r="I117" s="32">
        <v>50</v>
      </c>
      <c r="J117" s="32"/>
      <c r="K117" s="32"/>
      <c r="L117" s="32"/>
      <c r="M117" s="32">
        <f t="shared" ref="M117:M120" si="8">SUM(H117*100+I117)</f>
        <v>150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42" t="s">
        <v>538</v>
      </c>
    </row>
    <row r="118" spans="1:24" s="44" customFormat="1" x14ac:dyDescent="0.5">
      <c r="A118" s="256">
        <v>1754</v>
      </c>
      <c r="B118" s="194" t="s">
        <v>13</v>
      </c>
      <c r="C118" s="32">
        <v>8569</v>
      </c>
      <c r="D118" s="32">
        <v>251</v>
      </c>
      <c r="E118" s="32">
        <v>7543</v>
      </c>
      <c r="F118" s="32">
        <v>4</v>
      </c>
      <c r="G118" s="32" t="s">
        <v>25</v>
      </c>
      <c r="H118" s="32">
        <v>1</v>
      </c>
      <c r="I118" s="32">
        <v>59</v>
      </c>
      <c r="J118" s="32"/>
      <c r="K118" s="32"/>
      <c r="L118" s="32"/>
      <c r="M118" s="32">
        <f t="shared" si="8"/>
        <v>159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42" t="s">
        <v>538</v>
      </c>
    </row>
    <row r="119" spans="1:24" s="44" customFormat="1" x14ac:dyDescent="0.5">
      <c r="A119" s="256">
        <v>1755</v>
      </c>
      <c r="B119" s="194" t="s">
        <v>13</v>
      </c>
      <c r="C119" s="32">
        <v>8566</v>
      </c>
      <c r="D119" s="32">
        <v>250</v>
      </c>
      <c r="E119" s="32">
        <v>7540</v>
      </c>
      <c r="F119" s="32">
        <v>4</v>
      </c>
      <c r="G119" s="32" t="s">
        <v>25</v>
      </c>
      <c r="H119" s="32">
        <v>1</v>
      </c>
      <c r="I119" s="32">
        <v>39</v>
      </c>
      <c r="J119" s="32"/>
      <c r="K119" s="32"/>
      <c r="L119" s="32"/>
      <c r="M119" s="32">
        <f t="shared" si="8"/>
        <v>139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42" t="s">
        <v>538</v>
      </c>
    </row>
    <row r="120" spans="1:24" s="44" customFormat="1" x14ac:dyDescent="0.5">
      <c r="A120" s="256">
        <v>1756</v>
      </c>
      <c r="B120" s="194" t="s">
        <v>13</v>
      </c>
      <c r="C120" s="32">
        <v>8565</v>
      </c>
      <c r="D120" s="32">
        <v>249</v>
      </c>
      <c r="E120" s="32">
        <v>7539</v>
      </c>
      <c r="F120" s="32">
        <v>4</v>
      </c>
      <c r="G120" s="32" t="s">
        <v>25</v>
      </c>
      <c r="H120" s="32">
        <v>1</v>
      </c>
      <c r="I120" s="32">
        <v>1</v>
      </c>
      <c r="J120" s="32"/>
      <c r="K120" s="32"/>
      <c r="L120" s="32"/>
      <c r="M120" s="32">
        <f t="shared" si="8"/>
        <v>101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42" t="s">
        <v>538</v>
      </c>
    </row>
    <row r="121" spans="1:24" s="44" customFormat="1" x14ac:dyDescent="0.5">
      <c r="A121" s="256">
        <v>1757</v>
      </c>
      <c r="B121" s="194" t="s">
        <v>13</v>
      </c>
      <c r="C121" s="32">
        <v>8567</v>
      </c>
      <c r="D121" s="32">
        <v>247</v>
      </c>
      <c r="E121" s="32">
        <v>7541</v>
      </c>
      <c r="F121" s="32">
        <v>4</v>
      </c>
      <c r="G121" s="32" t="s">
        <v>25</v>
      </c>
      <c r="H121" s="32">
        <v>1</v>
      </c>
      <c r="I121" s="32">
        <v>77</v>
      </c>
      <c r="J121" s="32"/>
      <c r="K121" s="32">
        <f>SUM(H121*100+I121)</f>
        <v>177</v>
      </c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42" t="s">
        <v>885</v>
      </c>
    </row>
    <row r="122" spans="1:24" s="44" customFormat="1" x14ac:dyDescent="0.5">
      <c r="A122" s="256">
        <v>1758</v>
      </c>
      <c r="B122" s="194" t="s">
        <v>13</v>
      </c>
      <c r="C122" s="32">
        <v>8564</v>
      </c>
      <c r="D122" s="32">
        <v>246</v>
      </c>
      <c r="E122" s="32">
        <v>7598</v>
      </c>
      <c r="F122" s="32">
        <v>4</v>
      </c>
      <c r="G122" s="32" t="s">
        <v>25</v>
      </c>
      <c r="H122" s="32">
        <v>3</v>
      </c>
      <c r="I122" s="32">
        <v>75</v>
      </c>
      <c r="J122" s="32"/>
      <c r="K122" s="32"/>
      <c r="L122" s="32"/>
      <c r="M122" s="32">
        <f>SUM(H122*100+I122)</f>
        <v>375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42" t="s">
        <v>538</v>
      </c>
    </row>
    <row r="123" spans="1:24" s="44" customFormat="1" x14ac:dyDescent="0.5">
      <c r="A123" s="256">
        <v>1759</v>
      </c>
      <c r="B123" s="194" t="s">
        <v>13</v>
      </c>
      <c r="C123" s="32">
        <v>8563</v>
      </c>
      <c r="D123" s="32">
        <v>245</v>
      </c>
      <c r="E123" s="32">
        <v>7537</v>
      </c>
      <c r="F123" s="32">
        <v>4</v>
      </c>
      <c r="G123" s="32">
        <v>1</v>
      </c>
      <c r="H123" s="32" t="s">
        <v>25</v>
      </c>
      <c r="I123" s="32">
        <v>72</v>
      </c>
      <c r="J123" s="32"/>
      <c r="K123" s="32">
        <f>SUM(G123*400+I123)</f>
        <v>472</v>
      </c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42" t="s">
        <v>886</v>
      </c>
    </row>
    <row r="124" spans="1:24" s="44" customFormat="1" x14ac:dyDescent="0.5">
      <c r="A124" s="256">
        <v>1760</v>
      </c>
      <c r="B124" s="194" t="s">
        <v>13</v>
      </c>
      <c r="C124" s="32">
        <v>10436</v>
      </c>
      <c r="D124" s="32">
        <v>307</v>
      </c>
      <c r="E124" s="32">
        <v>8539</v>
      </c>
      <c r="F124" s="32">
        <v>4</v>
      </c>
      <c r="G124" s="32" t="s">
        <v>25</v>
      </c>
      <c r="H124" s="32">
        <v>2</v>
      </c>
      <c r="I124" s="32">
        <v>34.4</v>
      </c>
      <c r="J124" s="32"/>
      <c r="K124" s="32"/>
      <c r="L124" s="32"/>
      <c r="M124" s="32"/>
      <c r="N124" s="32">
        <f>SUM(H124*100+I124)</f>
        <v>234.4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42" t="s">
        <v>193</v>
      </c>
    </row>
    <row r="125" spans="1:24" s="44" customFormat="1" x14ac:dyDescent="0.5">
      <c r="A125" s="256">
        <v>1761</v>
      </c>
      <c r="B125" s="194" t="s">
        <v>13</v>
      </c>
      <c r="C125" s="32">
        <v>10124</v>
      </c>
      <c r="D125" s="32">
        <v>245</v>
      </c>
      <c r="E125" s="32">
        <v>8393</v>
      </c>
      <c r="F125" s="32">
        <v>4</v>
      </c>
      <c r="G125" s="32" t="s">
        <v>25</v>
      </c>
      <c r="H125" s="32" t="s">
        <v>25</v>
      </c>
      <c r="I125" s="32">
        <v>72</v>
      </c>
      <c r="J125" s="32"/>
      <c r="K125" s="32"/>
      <c r="L125" s="32"/>
      <c r="M125" s="32">
        <f>SUM(I125)</f>
        <v>72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42" t="s">
        <v>538</v>
      </c>
    </row>
    <row r="126" spans="1:24" s="44" customFormat="1" x14ac:dyDescent="0.5">
      <c r="A126" s="256">
        <v>1762</v>
      </c>
      <c r="B126" s="194" t="s">
        <v>13</v>
      </c>
      <c r="C126" s="32">
        <v>8582</v>
      </c>
      <c r="D126" s="32">
        <v>264</v>
      </c>
      <c r="E126" s="32">
        <v>7556</v>
      </c>
      <c r="F126" s="32">
        <v>4</v>
      </c>
      <c r="G126" s="32">
        <v>3</v>
      </c>
      <c r="H126" s="32" t="s">
        <v>25</v>
      </c>
      <c r="I126" s="32">
        <v>99</v>
      </c>
      <c r="J126" s="32"/>
      <c r="K126" s="32"/>
      <c r="L126" s="32"/>
      <c r="M126" s="32">
        <f>SUM(G126*400+I126)</f>
        <v>1299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42" t="s">
        <v>538</v>
      </c>
    </row>
    <row r="127" spans="1:24" s="44" customFormat="1" x14ac:dyDescent="0.5">
      <c r="A127" s="256">
        <v>1763</v>
      </c>
      <c r="B127" s="194" t="s">
        <v>13</v>
      </c>
      <c r="C127" s="32">
        <v>8583</v>
      </c>
      <c r="D127" s="32">
        <v>265</v>
      </c>
      <c r="E127" s="32">
        <v>7557</v>
      </c>
      <c r="F127" s="32">
        <v>4</v>
      </c>
      <c r="G127" s="32">
        <v>4</v>
      </c>
      <c r="H127" s="32" t="s">
        <v>25</v>
      </c>
      <c r="I127" s="32">
        <v>23</v>
      </c>
      <c r="J127" s="32"/>
      <c r="K127" s="32"/>
      <c r="L127" s="32"/>
      <c r="M127" s="32">
        <f>SUM(G127*400+I127)</f>
        <v>1623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42" t="s">
        <v>538</v>
      </c>
    </row>
    <row r="128" spans="1:24" s="44" customFormat="1" x14ac:dyDescent="0.5">
      <c r="A128" s="256">
        <v>1764</v>
      </c>
      <c r="B128" s="194" t="s">
        <v>13</v>
      </c>
      <c r="C128" s="32">
        <v>8584</v>
      </c>
      <c r="D128" s="32">
        <v>266</v>
      </c>
      <c r="E128" s="32">
        <v>7558</v>
      </c>
      <c r="F128" s="32">
        <v>4</v>
      </c>
      <c r="G128" s="32">
        <v>8</v>
      </c>
      <c r="H128" s="32">
        <v>3</v>
      </c>
      <c r="I128" s="32">
        <v>96</v>
      </c>
      <c r="J128" s="32"/>
      <c r="K128" s="32"/>
      <c r="L128" s="32"/>
      <c r="M128" s="32">
        <f>SUM(G128*400+H128*100+I128)</f>
        <v>3596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42" t="s">
        <v>538</v>
      </c>
    </row>
    <row r="129" spans="1:24" s="44" customFormat="1" x14ac:dyDescent="0.5">
      <c r="A129" s="256">
        <v>1765</v>
      </c>
      <c r="B129" s="194" t="s">
        <v>13</v>
      </c>
      <c r="C129" s="32">
        <v>8586</v>
      </c>
      <c r="D129" s="32">
        <v>268</v>
      </c>
      <c r="E129" s="32">
        <v>7560</v>
      </c>
      <c r="F129" s="32">
        <v>4</v>
      </c>
      <c r="G129" s="32">
        <v>4</v>
      </c>
      <c r="H129" s="32" t="s">
        <v>25</v>
      </c>
      <c r="I129" s="32">
        <v>34</v>
      </c>
      <c r="J129" s="32"/>
      <c r="K129" s="32"/>
      <c r="L129" s="32"/>
      <c r="M129" s="32">
        <f>SUM(G129*400+I129)</f>
        <v>1634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42" t="s">
        <v>538</v>
      </c>
    </row>
    <row r="130" spans="1:24" s="44" customFormat="1" x14ac:dyDescent="0.5">
      <c r="A130" s="256">
        <v>1766</v>
      </c>
      <c r="B130" s="194" t="s">
        <v>13</v>
      </c>
      <c r="C130" s="32">
        <v>8587</v>
      </c>
      <c r="D130" s="32">
        <v>269</v>
      </c>
      <c r="E130" s="32">
        <v>7561</v>
      </c>
      <c r="F130" s="32">
        <v>4</v>
      </c>
      <c r="G130" s="32">
        <v>6</v>
      </c>
      <c r="H130" s="32" t="s">
        <v>25</v>
      </c>
      <c r="I130" s="32">
        <v>46</v>
      </c>
      <c r="J130" s="32"/>
      <c r="K130" s="32"/>
      <c r="L130" s="32"/>
      <c r="M130" s="32">
        <f>SUM(G130*400+I130)</f>
        <v>2446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42" t="s">
        <v>538</v>
      </c>
    </row>
    <row r="131" spans="1:24" s="44" customFormat="1" x14ac:dyDescent="0.5">
      <c r="A131" s="256">
        <v>1767</v>
      </c>
      <c r="B131" s="194" t="s">
        <v>13</v>
      </c>
      <c r="C131" s="32">
        <v>8580</v>
      </c>
      <c r="D131" s="32">
        <v>262</v>
      </c>
      <c r="E131" s="32">
        <v>7554</v>
      </c>
      <c r="F131" s="32">
        <v>4</v>
      </c>
      <c r="G131" s="32" t="s">
        <v>25</v>
      </c>
      <c r="H131" s="32">
        <v>2</v>
      </c>
      <c r="I131" s="32">
        <v>54</v>
      </c>
      <c r="J131" s="32"/>
      <c r="K131" s="32"/>
      <c r="L131" s="32"/>
      <c r="M131" s="32">
        <f>SUM(H131*100+I131)</f>
        <v>254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42" t="s">
        <v>538</v>
      </c>
    </row>
    <row r="132" spans="1:24" s="44" customFormat="1" x14ac:dyDescent="0.5">
      <c r="A132" s="256">
        <v>1768</v>
      </c>
      <c r="B132" s="194" t="s">
        <v>13</v>
      </c>
      <c r="C132" s="32">
        <v>8547</v>
      </c>
      <c r="D132" s="32">
        <v>229</v>
      </c>
      <c r="E132" s="32">
        <v>7521</v>
      </c>
      <c r="F132" s="32">
        <v>4</v>
      </c>
      <c r="G132" s="32">
        <v>1</v>
      </c>
      <c r="H132" s="32" t="s">
        <v>25</v>
      </c>
      <c r="I132" s="32">
        <v>3</v>
      </c>
      <c r="J132" s="32"/>
      <c r="K132" s="32"/>
      <c r="L132" s="32">
        <f>SUM(G132*400+I132)</f>
        <v>403</v>
      </c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42" t="s">
        <v>150</v>
      </c>
    </row>
    <row r="133" spans="1:24" s="44" customFormat="1" x14ac:dyDescent="0.5">
      <c r="A133" s="256">
        <v>1769</v>
      </c>
      <c r="B133" s="194" t="s">
        <v>13</v>
      </c>
      <c r="C133" s="32">
        <v>58573</v>
      </c>
      <c r="D133" s="32">
        <v>17</v>
      </c>
      <c r="E133" s="32">
        <v>2685</v>
      </c>
      <c r="F133" s="32">
        <v>4</v>
      </c>
      <c r="G133" s="32">
        <v>36</v>
      </c>
      <c r="H133" s="32">
        <v>3</v>
      </c>
      <c r="I133" s="32">
        <v>4701</v>
      </c>
      <c r="J133" s="32"/>
      <c r="K133" s="32"/>
      <c r="L133" s="32"/>
      <c r="M133" s="32"/>
      <c r="N133" s="32">
        <f>SUM(G133*400+H133*100+I133)</f>
        <v>19401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42" t="s">
        <v>887</v>
      </c>
    </row>
    <row r="134" spans="1:24" s="44" customFormat="1" x14ac:dyDescent="0.5">
      <c r="A134" s="256">
        <v>1770</v>
      </c>
      <c r="B134" s="71" t="s">
        <v>13</v>
      </c>
      <c r="C134" s="32">
        <v>58572</v>
      </c>
      <c r="D134" s="32">
        <v>16</v>
      </c>
      <c r="E134" s="32">
        <v>2684</v>
      </c>
      <c r="F134" s="32">
        <v>4</v>
      </c>
      <c r="G134" s="32">
        <v>38</v>
      </c>
      <c r="H134" s="32" t="s">
        <v>25</v>
      </c>
      <c r="I134" s="32">
        <v>41.5</v>
      </c>
      <c r="J134" s="32"/>
      <c r="K134" s="32"/>
      <c r="L134" s="32"/>
      <c r="M134" s="32"/>
      <c r="N134" s="32">
        <f>SUM(G134*400+I134)</f>
        <v>15241.5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228" t="s">
        <v>887</v>
      </c>
    </row>
    <row r="135" spans="1:24" s="44" customFormat="1" x14ac:dyDescent="0.5">
      <c r="A135" s="256">
        <v>1771</v>
      </c>
      <c r="B135" s="71" t="s">
        <v>13</v>
      </c>
      <c r="C135" s="32">
        <v>58574</v>
      </c>
      <c r="D135" s="32">
        <v>18</v>
      </c>
      <c r="E135" s="32">
        <v>2686</v>
      </c>
      <c r="F135" s="32">
        <v>4</v>
      </c>
      <c r="G135" s="32">
        <v>30</v>
      </c>
      <c r="H135" s="32">
        <v>2</v>
      </c>
      <c r="I135" s="32">
        <v>60.1</v>
      </c>
      <c r="J135" s="32"/>
      <c r="K135" s="32"/>
      <c r="L135" s="32"/>
      <c r="M135" s="32"/>
      <c r="N135" s="32">
        <f>SUM(G135*400+H135*100+I135)</f>
        <v>12260.1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228" t="s">
        <v>888</v>
      </c>
    </row>
    <row r="136" spans="1:24" s="44" customFormat="1" x14ac:dyDescent="0.5">
      <c r="A136" s="256">
        <v>1772</v>
      </c>
      <c r="B136" s="71" t="s">
        <v>13</v>
      </c>
      <c r="C136" s="32">
        <v>58575</v>
      </c>
      <c r="D136" s="32">
        <v>19</v>
      </c>
      <c r="E136" s="32">
        <v>2687</v>
      </c>
      <c r="F136" s="32">
        <v>4</v>
      </c>
      <c r="G136" s="32">
        <v>33</v>
      </c>
      <c r="H136" s="32">
        <v>1</v>
      </c>
      <c r="I136" s="32">
        <v>55</v>
      </c>
      <c r="J136" s="32"/>
      <c r="K136" s="32"/>
      <c r="L136" s="32"/>
      <c r="M136" s="32"/>
      <c r="N136" s="32">
        <f>SUM(G136*400+H136*100+I136)</f>
        <v>13355</v>
      </c>
      <c r="O136" s="32"/>
      <c r="P136" s="32"/>
      <c r="Q136" s="32"/>
      <c r="R136" s="32"/>
      <c r="S136" s="32"/>
      <c r="T136" s="32"/>
      <c r="U136" s="32"/>
      <c r="V136" s="32"/>
      <c r="W136" s="32"/>
      <c r="X136" s="228" t="s">
        <v>887</v>
      </c>
    </row>
    <row r="137" spans="1:24" s="44" customFormat="1" x14ac:dyDescent="0.5">
      <c r="A137" s="256">
        <v>1773</v>
      </c>
      <c r="B137" s="71" t="s">
        <v>13</v>
      </c>
      <c r="C137" s="32">
        <v>9530</v>
      </c>
      <c r="D137" s="32">
        <v>287</v>
      </c>
      <c r="E137" s="32">
        <v>8128</v>
      </c>
      <c r="F137" s="32">
        <v>4</v>
      </c>
      <c r="G137" s="32">
        <v>6</v>
      </c>
      <c r="H137" s="32">
        <v>2</v>
      </c>
      <c r="I137" s="32">
        <v>52</v>
      </c>
      <c r="J137" s="32"/>
      <c r="K137" s="32"/>
      <c r="L137" s="32"/>
      <c r="M137" s="32"/>
      <c r="N137" s="32">
        <f>SUM(G137*400+H137*100+I137)</f>
        <v>2652</v>
      </c>
      <c r="O137" s="32"/>
      <c r="P137" s="32"/>
      <c r="Q137" s="32"/>
      <c r="R137" s="32"/>
      <c r="S137" s="32"/>
      <c r="T137" s="32"/>
      <c r="U137" s="32"/>
      <c r="V137" s="32"/>
      <c r="W137" s="32"/>
      <c r="X137" s="228" t="s">
        <v>889</v>
      </c>
    </row>
    <row r="138" spans="1:24" s="44" customFormat="1" x14ac:dyDescent="0.5">
      <c r="A138" s="256">
        <v>1774</v>
      </c>
      <c r="B138" s="71" t="s">
        <v>13</v>
      </c>
      <c r="C138" s="32">
        <v>8592</v>
      </c>
      <c r="D138" s="32">
        <v>275</v>
      </c>
      <c r="E138" s="32">
        <v>7566</v>
      </c>
      <c r="F138" s="32">
        <v>4</v>
      </c>
      <c r="G138" s="32">
        <v>1</v>
      </c>
      <c r="H138" s="32" t="s">
        <v>25</v>
      </c>
      <c r="I138" s="32">
        <v>31</v>
      </c>
      <c r="J138" s="32"/>
      <c r="K138" s="32"/>
      <c r="L138" s="32">
        <f>SUM(G138*400+I138)</f>
        <v>431</v>
      </c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228" t="s">
        <v>539</v>
      </c>
    </row>
    <row r="139" spans="1:24" s="44" customFormat="1" x14ac:dyDescent="0.5">
      <c r="A139" s="256">
        <v>1775</v>
      </c>
      <c r="B139" s="71" t="s">
        <v>13</v>
      </c>
      <c r="C139" s="32">
        <v>58468</v>
      </c>
      <c r="D139" s="32">
        <v>21</v>
      </c>
      <c r="E139" s="32">
        <v>2688</v>
      </c>
      <c r="F139" s="32">
        <v>4</v>
      </c>
      <c r="G139" s="32">
        <v>36</v>
      </c>
      <c r="H139" s="32">
        <v>2</v>
      </c>
      <c r="I139" s="32">
        <v>21</v>
      </c>
      <c r="J139" s="32"/>
      <c r="K139" s="32"/>
      <c r="L139" s="32"/>
      <c r="M139" s="32"/>
      <c r="N139" s="32">
        <f>SUM(G139*400+H139*100+I139)</f>
        <v>14621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228" t="s">
        <v>887</v>
      </c>
    </row>
    <row r="140" spans="1:24" s="44" customFormat="1" x14ac:dyDescent="0.5">
      <c r="A140" s="256">
        <v>1776</v>
      </c>
      <c r="B140" s="71" t="s">
        <v>13</v>
      </c>
      <c r="C140" s="32">
        <v>58576</v>
      </c>
      <c r="D140" s="32">
        <v>20</v>
      </c>
      <c r="E140" s="32">
        <v>776</v>
      </c>
      <c r="F140" s="32">
        <v>4</v>
      </c>
      <c r="G140" s="32">
        <v>25</v>
      </c>
      <c r="H140" s="32" t="s">
        <v>25</v>
      </c>
      <c r="I140" s="32">
        <v>46</v>
      </c>
      <c r="J140" s="32"/>
      <c r="K140" s="32"/>
      <c r="L140" s="32"/>
      <c r="M140" s="32"/>
      <c r="N140" s="32">
        <f>SUM(G140*400+I140)</f>
        <v>10046</v>
      </c>
      <c r="O140" s="32"/>
      <c r="P140" s="32"/>
      <c r="Q140" s="32"/>
      <c r="R140" s="32"/>
      <c r="S140" s="32"/>
      <c r="T140" s="32"/>
      <c r="U140" s="32"/>
      <c r="V140" s="32"/>
      <c r="W140" s="32"/>
      <c r="X140" s="228" t="s">
        <v>888</v>
      </c>
    </row>
    <row r="141" spans="1:24" s="44" customFormat="1" ht="27.75" x14ac:dyDescent="0.65">
      <c r="A141" s="315" t="s">
        <v>2352</v>
      </c>
      <c r="B141" s="315"/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</row>
    <row r="142" spans="1:24" s="44" customFormat="1" ht="27.75" x14ac:dyDescent="0.5">
      <c r="A142" s="313" t="s">
        <v>1102</v>
      </c>
      <c r="B142" s="313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</row>
    <row r="143" spans="1:24" s="44" customFormat="1" ht="27.75" x14ac:dyDescent="0.5">
      <c r="A143" s="276" t="s">
        <v>1069</v>
      </c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</row>
    <row r="144" spans="1:24" s="44" customFormat="1" ht="27.75" x14ac:dyDescent="0.65">
      <c r="A144" s="314" t="s">
        <v>1070</v>
      </c>
      <c r="B144" s="314"/>
      <c r="C144" s="314"/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4"/>
      <c r="W144" s="314"/>
      <c r="X144" s="314"/>
    </row>
    <row r="145" spans="1:24" s="44" customFormat="1" x14ac:dyDescent="0.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1:24" s="44" customFormat="1" x14ac:dyDescent="0.5">
      <c r="A146" s="268" t="s">
        <v>1071</v>
      </c>
      <c r="B146" s="176"/>
      <c r="C146" s="167"/>
      <c r="D146" s="277" t="s">
        <v>0</v>
      </c>
      <c r="E146" s="277" t="s">
        <v>1</v>
      </c>
      <c r="F146" s="167"/>
      <c r="G146" s="291" t="s">
        <v>18</v>
      </c>
      <c r="H146" s="292"/>
      <c r="I146" s="293"/>
      <c r="J146" s="265" t="s">
        <v>1088</v>
      </c>
      <c r="K146" s="266"/>
      <c r="L146" s="266"/>
      <c r="M146" s="266"/>
      <c r="N146" s="267"/>
      <c r="O146" s="272" t="s">
        <v>1101</v>
      </c>
      <c r="P146" s="272"/>
      <c r="Q146" s="272"/>
      <c r="R146" s="272"/>
      <c r="S146" s="272"/>
      <c r="T146" s="272"/>
      <c r="U146" s="272"/>
      <c r="V146" s="272"/>
      <c r="W146" s="272"/>
      <c r="X146" s="273"/>
    </row>
    <row r="147" spans="1:24" s="44" customFormat="1" x14ac:dyDescent="0.5">
      <c r="A147" s="269"/>
      <c r="B147" s="177" t="s">
        <v>1072</v>
      </c>
      <c r="C147" s="168" t="s">
        <v>1073</v>
      </c>
      <c r="D147" s="278"/>
      <c r="E147" s="278"/>
      <c r="F147" s="168" t="s">
        <v>1075</v>
      </c>
      <c r="G147" s="277" t="s">
        <v>19</v>
      </c>
      <c r="H147" s="290" t="s">
        <v>20</v>
      </c>
      <c r="I147" s="277" t="s">
        <v>21</v>
      </c>
      <c r="J147" s="169"/>
      <c r="K147" s="261" t="s">
        <v>1079</v>
      </c>
      <c r="L147" s="283" t="s">
        <v>1080</v>
      </c>
      <c r="M147" s="172"/>
      <c r="N147" s="171" t="s">
        <v>1086</v>
      </c>
      <c r="O147" s="316" t="s">
        <v>1071</v>
      </c>
      <c r="P147" s="176"/>
      <c r="Q147" s="176"/>
      <c r="R147" s="176"/>
      <c r="S147" s="308" t="s">
        <v>1088</v>
      </c>
      <c r="T147" s="309"/>
      <c r="U147" s="309"/>
      <c r="V147" s="309"/>
      <c r="W147" s="310"/>
      <c r="X147" s="261" t="s">
        <v>1100</v>
      </c>
    </row>
    <row r="148" spans="1:24" s="44" customFormat="1" x14ac:dyDescent="0.5">
      <c r="A148" s="269"/>
      <c r="B148" s="177" t="s">
        <v>22</v>
      </c>
      <c r="C148" s="168" t="s">
        <v>1074</v>
      </c>
      <c r="D148" s="278"/>
      <c r="E148" s="278"/>
      <c r="F148" s="24" t="s">
        <v>1076</v>
      </c>
      <c r="G148" s="278"/>
      <c r="H148" s="290"/>
      <c r="I148" s="278"/>
      <c r="J148" s="169" t="s">
        <v>1078</v>
      </c>
      <c r="K148" s="262"/>
      <c r="L148" s="283"/>
      <c r="M148" s="173" t="s">
        <v>1081</v>
      </c>
      <c r="N148" s="171" t="s">
        <v>1085</v>
      </c>
      <c r="O148" s="317"/>
      <c r="P148" s="177"/>
      <c r="Q148" s="177" t="s">
        <v>1072</v>
      </c>
      <c r="R148" s="177" t="s">
        <v>1094</v>
      </c>
      <c r="S148" s="172"/>
      <c r="T148" s="281" t="s">
        <v>1079</v>
      </c>
      <c r="U148" s="261" t="s">
        <v>1080</v>
      </c>
      <c r="V148" s="170"/>
      <c r="W148" s="172" t="s">
        <v>1097</v>
      </c>
      <c r="X148" s="262"/>
    </row>
    <row r="149" spans="1:24" s="44" customFormat="1" x14ac:dyDescent="0.5">
      <c r="A149" s="269"/>
      <c r="B149" s="177"/>
      <c r="C149" s="168" t="s">
        <v>861</v>
      </c>
      <c r="D149" s="278"/>
      <c r="E149" s="278"/>
      <c r="F149" s="168" t="s">
        <v>1077</v>
      </c>
      <c r="G149" s="278"/>
      <c r="H149" s="290"/>
      <c r="I149" s="278"/>
      <c r="J149" s="169" t="s">
        <v>1082</v>
      </c>
      <c r="K149" s="262"/>
      <c r="L149" s="283"/>
      <c r="M149" s="173" t="s">
        <v>1084</v>
      </c>
      <c r="N149" s="171" t="s">
        <v>1087</v>
      </c>
      <c r="O149" s="317"/>
      <c r="P149" s="177" t="s">
        <v>1090</v>
      </c>
      <c r="Q149" s="177" t="s">
        <v>1091</v>
      </c>
      <c r="R149" s="177" t="s">
        <v>1095</v>
      </c>
      <c r="S149" s="173" t="s">
        <v>1078</v>
      </c>
      <c r="T149" s="284"/>
      <c r="U149" s="262"/>
      <c r="V149" s="170" t="s">
        <v>1081</v>
      </c>
      <c r="W149" s="173" t="s">
        <v>1098</v>
      </c>
      <c r="X149" s="262"/>
    </row>
    <row r="150" spans="1:24" s="44" customFormat="1" x14ac:dyDescent="0.5">
      <c r="A150" s="177"/>
      <c r="B150" s="177"/>
      <c r="C150" s="168"/>
      <c r="D150" s="168"/>
      <c r="E150" s="168"/>
      <c r="F150" s="168"/>
      <c r="G150" s="278"/>
      <c r="H150" s="290"/>
      <c r="I150" s="278"/>
      <c r="J150" s="169" t="s">
        <v>1083</v>
      </c>
      <c r="K150" s="262"/>
      <c r="L150" s="283"/>
      <c r="M150" s="173" t="s">
        <v>1085</v>
      </c>
      <c r="N150" s="171" t="s">
        <v>1072</v>
      </c>
      <c r="O150" s="317"/>
      <c r="P150" s="177"/>
      <c r="Q150" s="177" t="s">
        <v>1092</v>
      </c>
      <c r="R150" s="177" t="s">
        <v>1096</v>
      </c>
      <c r="S150" s="173" t="s">
        <v>1082</v>
      </c>
      <c r="T150" s="284"/>
      <c r="U150" s="262"/>
      <c r="V150" s="170" t="s">
        <v>1084</v>
      </c>
      <c r="W150" s="173" t="s">
        <v>1091</v>
      </c>
      <c r="X150" s="262"/>
    </row>
    <row r="151" spans="1:24" s="44" customFormat="1" x14ac:dyDescent="0.5">
      <c r="A151" s="193"/>
      <c r="B151" s="178"/>
      <c r="C151" s="175"/>
      <c r="D151" s="175"/>
      <c r="E151" s="175"/>
      <c r="F151" s="175"/>
      <c r="G151" s="175"/>
      <c r="H151" s="22"/>
      <c r="I151" s="175"/>
      <c r="J151" s="179"/>
      <c r="K151" s="175"/>
      <c r="L151" s="22"/>
      <c r="M151" s="175"/>
      <c r="N151" s="23"/>
      <c r="O151" s="318"/>
      <c r="P151" s="178"/>
      <c r="Q151" s="178" t="s">
        <v>1093</v>
      </c>
      <c r="R151" s="178"/>
      <c r="S151" s="174" t="s">
        <v>1083</v>
      </c>
      <c r="T151" s="296"/>
      <c r="U151" s="263"/>
      <c r="V151" s="30" t="s">
        <v>1085</v>
      </c>
      <c r="W151" s="174" t="s">
        <v>1099</v>
      </c>
      <c r="X151" s="263"/>
    </row>
    <row r="152" spans="1:24" s="44" customFormat="1" x14ac:dyDescent="0.5">
      <c r="A152" s="256">
        <v>1777</v>
      </c>
      <c r="B152" s="194" t="s">
        <v>13</v>
      </c>
      <c r="C152" s="32">
        <v>2166</v>
      </c>
      <c r="D152" s="32">
        <v>126</v>
      </c>
      <c r="E152" s="32">
        <v>4752</v>
      </c>
      <c r="F152" s="32">
        <v>4</v>
      </c>
      <c r="G152" s="32">
        <v>12</v>
      </c>
      <c r="H152" s="32">
        <v>3</v>
      </c>
      <c r="I152" s="32">
        <v>67.5</v>
      </c>
      <c r="J152" s="32"/>
      <c r="K152" s="32"/>
      <c r="L152" s="32"/>
      <c r="M152" s="32"/>
      <c r="N152" s="32">
        <f>SUM(G152*400+H152*100+I152)</f>
        <v>5167.5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228" t="s">
        <v>890</v>
      </c>
    </row>
    <row r="153" spans="1:24" s="44" customFormat="1" x14ac:dyDescent="0.5">
      <c r="A153" s="256">
        <v>1778</v>
      </c>
      <c r="B153" s="194" t="s">
        <v>13</v>
      </c>
      <c r="C153" s="32">
        <v>11541</v>
      </c>
      <c r="D153" s="32">
        <v>143</v>
      </c>
      <c r="E153" s="32">
        <v>8975</v>
      </c>
      <c r="F153" s="32">
        <v>13</v>
      </c>
      <c r="G153" s="32" t="s">
        <v>25</v>
      </c>
      <c r="H153" s="32">
        <v>1</v>
      </c>
      <c r="I153" s="32">
        <v>20</v>
      </c>
      <c r="J153" s="32"/>
      <c r="K153" s="32"/>
      <c r="L153" s="32"/>
      <c r="M153" s="32">
        <f>SUM(H153*100+I153)</f>
        <v>120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228" t="s">
        <v>538</v>
      </c>
    </row>
    <row r="154" spans="1:24" s="44" customFormat="1" x14ac:dyDescent="0.5">
      <c r="A154" s="256">
        <v>1779</v>
      </c>
      <c r="B154" s="194" t="s">
        <v>13</v>
      </c>
      <c r="C154" s="32">
        <v>1168</v>
      </c>
      <c r="D154" s="32">
        <v>117</v>
      </c>
      <c r="E154" s="32">
        <v>4556</v>
      </c>
      <c r="F154" s="32">
        <v>13</v>
      </c>
      <c r="G154" s="32">
        <v>2</v>
      </c>
      <c r="H154" s="32">
        <v>2</v>
      </c>
      <c r="I154" s="32">
        <v>86</v>
      </c>
      <c r="J154" s="32">
        <f>SUM(G154*400+H154*100+I154)</f>
        <v>1086</v>
      </c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228" t="s">
        <v>533</v>
      </c>
    </row>
    <row r="155" spans="1:24" s="44" customFormat="1" x14ac:dyDescent="0.5">
      <c r="A155" s="256">
        <v>1780</v>
      </c>
      <c r="B155" s="194" t="s">
        <v>13</v>
      </c>
      <c r="C155" s="32">
        <v>1169</v>
      </c>
      <c r="D155" s="32">
        <v>118</v>
      </c>
      <c r="E155" s="32">
        <v>4557</v>
      </c>
      <c r="F155" s="32">
        <v>4</v>
      </c>
      <c r="G155" s="32">
        <v>2</v>
      </c>
      <c r="H155" s="32">
        <v>3</v>
      </c>
      <c r="I155" s="32">
        <v>89</v>
      </c>
      <c r="J155" s="32">
        <f>SUM(G155*400+H155*100+I155)</f>
        <v>1189</v>
      </c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228" t="s">
        <v>891</v>
      </c>
    </row>
    <row r="156" spans="1:24" s="44" customFormat="1" x14ac:dyDescent="0.5">
      <c r="A156" s="256">
        <v>1781</v>
      </c>
      <c r="B156" s="194" t="s">
        <v>13</v>
      </c>
      <c r="C156" s="32">
        <v>11555</v>
      </c>
      <c r="D156" s="32">
        <v>121</v>
      </c>
      <c r="E156" s="32">
        <v>8973</v>
      </c>
      <c r="F156" s="32">
        <v>4</v>
      </c>
      <c r="G156" s="32">
        <v>2</v>
      </c>
      <c r="H156" s="32" t="s">
        <v>25</v>
      </c>
      <c r="I156" s="32">
        <v>83.3</v>
      </c>
      <c r="J156" s="32">
        <f>SUM(G156*400+I156)</f>
        <v>883.3</v>
      </c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228" t="s">
        <v>161</v>
      </c>
    </row>
    <row r="157" spans="1:24" s="44" customFormat="1" x14ac:dyDescent="0.5">
      <c r="A157" s="256">
        <v>1782</v>
      </c>
      <c r="B157" s="194" t="s">
        <v>13</v>
      </c>
      <c r="C157" s="32">
        <v>1170</v>
      </c>
      <c r="D157" s="32">
        <v>119</v>
      </c>
      <c r="E157" s="32">
        <v>4558</v>
      </c>
      <c r="F157" s="32">
        <v>4</v>
      </c>
      <c r="G157" s="32">
        <v>2</v>
      </c>
      <c r="H157" s="32">
        <v>2</v>
      </c>
      <c r="I157" s="32">
        <v>95</v>
      </c>
      <c r="J157" s="32">
        <f>SUM(G157*400+H157*100+I157)</f>
        <v>1095</v>
      </c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228" t="s">
        <v>891</v>
      </c>
    </row>
    <row r="158" spans="1:24" s="44" customFormat="1" x14ac:dyDescent="0.5">
      <c r="A158" s="256">
        <v>1783</v>
      </c>
      <c r="B158" s="194" t="s">
        <v>13</v>
      </c>
      <c r="C158" s="32">
        <v>8090</v>
      </c>
      <c r="D158" s="32">
        <v>54</v>
      </c>
      <c r="E158" s="32">
        <v>6811</v>
      </c>
      <c r="F158" s="32">
        <v>4</v>
      </c>
      <c r="G158" s="32">
        <v>2</v>
      </c>
      <c r="H158" s="32" t="s">
        <v>25</v>
      </c>
      <c r="I158" s="32">
        <v>26.4</v>
      </c>
      <c r="J158" s="32"/>
      <c r="K158" s="32"/>
      <c r="L158" s="32"/>
      <c r="M158" s="32"/>
      <c r="N158" s="32">
        <f>SUM(G158*400+I158)</f>
        <v>826.4</v>
      </c>
      <c r="O158" s="32"/>
      <c r="P158" s="32"/>
      <c r="Q158" s="32"/>
      <c r="R158" s="32"/>
      <c r="S158" s="32"/>
      <c r="T158" s="32"/>
      <c r="U158" s="32"/>
      <c r="V158" s="32"/>
      <c r="W158" s="32"/>
      <c r="X158" s="228" t="s">
        <v>203</v>
      </c>
    </row>
    <row r="159" spans="1:24" s="44" customFormat="1" x14ac:dyDescent="0.5">
      <c r="A159" s="256">
        <v>1784</v>
      </c>
      <c r="B159" s="194" t="s">
        <v>13</v>
      </c>
      <c r="C159" s="32">
        <v>1171</v>
      </c>
      <c r="D159" s="32">
        <v>120</v>
      </c>
      <c r="E159" s="32">
        <v>4559</v>
      </c>
      <c r="F159" s="32">
        <v>4</v>
      </c>
      <c r="G159" s="32">
        <v>1</v>
      </c>
      <c r="H159" s="32" t="s">
        <v>25</v>
      </c>
      <c r="I159" s="32">
        <v>52.4</v>
      </c>
      <c r="J159" s="32">
        <f>SUM(G159*400+I159)</f>
        <v>452.4</v>
      </c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228" t="s">
        <v>533</v>
      </c>
    </row>
    <row r="160" spans="1:24" s="44" customFormat="1" x14ac:dyDescent="0.5">
      <c r="A160" s="256">
        <v>1785</v>
      </c>
      <c r="B160" s="194" t="s">
        <v>13</v>
      </c>
      <c r="C160" s="32">
        <v>12043</v>
      </c>
      <c r="D160" s="32">
        <v>1358</v>
      </c>
      <c r="E160" s="32">
        <v>9185</v>
      </c>
      <c r="F160" s="32">
        <v>9</v>
      </c>
      <c r="G160" s="32">
        <v>1</v>
      </c>
      <c r="H160" s="32" t="s">
        <v>25</v>
      </c>
      <c r="I160" s="32">
        <v>52.4</v>
      </c>
      <c r="J160" s="32">
        <f>SUM(G160*400+I160)</f>
        <v>452.4</v>
      </c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228" t="s">
        <v>533</v>
      </c>
    </row>
    <row r="161" spans="1:24" s="44" customFormat="1" x14ac:dyDescent="0.5">
      <c r="A161" s="256">
        <v>1786</v>
      </c>
      <c r="B161" s="194" t="s">
        <v>13</v>
      </c>
      <c r="C161" s="32">
        <v>7358</v>
      </c>
      <c r="D161" s="32">
        <v>62</v>
      </c>
      <c r="E161" s="32">
        <v>6485</v>
      </c>
      <c r="F161" s="32">
        <v>9</v>
      </c>
      <c r="G161" s="32">
        <v>1</v>
      </c>
      <c r="H161" s="32">
        <v>3</v>
      </c>
      <c r="I161" s="32">
        <v>65.599999999999994</v>
      </c>
      <c r="J161" s="32">
        <f>SUM(G161*400+H161*100+I161)</f>
        <v>765.6</v>
      </c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228" t="s">
        <v>532</v>
      </c>
    </row>
    <row r="162" spans="1:24" s="44" customFormat="1" x14ac:dyDescent="0.5">
      <c r="A162" s="256">
        <v>1787</v>
      </c>
      <c r="B162" s="194" t="s">
        <v>13</v>
      </c>
      <c r="C162" s="32">
        <v>12044</v>
      </c>
      <c r="D162" s="32">
        <v>1356</v>
      </c>
      <c r="E162" s="32">
        <v>9183</v>
      </c>
      <c r="F162" s="32">
        <v>4</v>
      </c>
      <c r="G162" s="32">
        <v>1</v>
      </c>
      <c r="H162" s="32" t="s">
        <v>25</v>
      </c>
      <c r="I162" s="32">
        <v>66.099999999999994</v>
      </c>
      <c r="J162" s="32">
        <f>SUM(G162*400+I162)</f>
        <v>466.1</v>
      </c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228" t="s">
        <v>532</v>
      </c>
    </row>
    <row r="163" spans="1:24" s="44" customFormat="1" x14ac:dyDescent="0.5">
      <c r="A163" s="256">
        <v>1788</v>
      </c>
      <c r="B163" s="194" t="s">
        <v>13</v>
      </c>
      <c r="C163" s="32">
        <v>12040</v>
      </c>
      <c r="D163" s="32">
        <v>1357</v>
      </c>
      <c r="E163" s="32">
        <v>9184</v>
      </c>
      <c r="F163" s="32">
        <v>9</v>
      </c>
      <c r="G163" s="32">
        <v>1</v>
      </c>
      <c r="H163" s="32" t="s">
        <v>25</v>
      </c>
      <c r="I163" s="32">
        <v>65.599999999999994</v>
      </c>
      <c r="J163" s="32">
        <f>SUM(G163*400+I163)</f>
        <v>465.6</v>
      </c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228" t="s">
        <v>532</v>
      </c>
    </row>
    <row r="164" spans="1:24" s="44" customFormat="1" x14ac:dyDescent="0.5">
      <c r="A164" s="256">
        <v>1789</v>
      </c>
      <c r="B164" s="194" t="s">
        <v>13</v>
      </c>
      <c r="C164" s="32">
        <v>121</v>
      </c>
      <c r="D164" s="32">
        <v>121</v>
      </c>
      <c r="E164" s="32">
        <v>4560</v>
      </c>
      <c r="F164" s="32">
        <v>15</v>
      </c>
      <c r="G164" s="32">
        <v>1</v>
      </c>
      <c r="H164" s="32">
        <v>1</v>
      </c>
      <c r="I164" s="32">
        <v>88.2</v>
      </c>
      <c r="J164" s="32">
        <f>SUM(G164*400+H164*100+I164)</f>
        <v>588.20000000000005</v>
      </c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228" t="s">
        <v>533</v>
      </c>
    </row>
    <row r="165" spans="1:24" s="44" customFormat="1" x14ac:dyDescent="0.5">
      <c r="A165" s="256">
        <v>1790</v>
      </c>
      <c r="B165" s="194" t="s">
        <v>13</v>
      </c>
      <c r="C165" s="32">
        <v>11876</v>
      </c>
      <c r="D165" s="32">
        <v>323</v>
      </c>
      <c r="E165" s="32">
        <v>9118</v>
      </c>
      <c r="F165" s="32">
        <v>15</v>
      </c>
      <c r="G165" s="32" t="s">
        <v>25</v>
      </c>
      <c r="H165" s="32">
        <v>2</v>
      </c>
      <c r="I165" s="32">
        <v>94.1</v>
      </c>
      <c r="J165" s="32">
        <f>SUM(H165*100+I165)</f>
        <v>294.10000000000002</v>
      </c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228" t="s">
        <v>891</v>
      </c>
    </row>
    <row r="166" spans="1:24" s="44" customFormat="1" x14ac:dyDescent="0.5">
      <c r="A166" s="256">
        <v>1791</v>
      </c>
      <c r="B166" s="194" t="s">
        <v>13</v>
      </c>
      <c r="C166" s="32">
        <v>11877</v>
      </c>
      <c r="D166" s="32">
        <v>324</v>
      </c>
      <c r="E166" s="32">
        <v>9119</v>
      </c>
      <c r="F166" s="32">
        <v>15</v>
      </c>
      <c r="G166" s="32" t="s">
        <v>25</v>
      </c>
      <c r="H166" s="32">
        <v>2</v>
      </c>
      <c r="I166" s="32">
        <v>94.1</v>
      </c>
      <c r="J166" s="32">
        <f>SUM(H166*100+I166)</f>
        <v>294.10000000000002</v>
      </c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228" t="s">
        <v>891</v>
      </c>
    </row>
    <row r="167" spans="1:24" s="44" customFormat="1" x14ac:dyDescent="0.5">
      <c r="A167" s="256">
        <v>1792</v>
      </c>
      <c r="B167" s="194" t="s">
        <v>13</v>
      </c>
      <c r="C167" s="32">
        <v>7359</v>
      </c>
      <c r="D167" s="32">
        <v>63</v>
      </c>
      <c r="E167" s="32">
        <v>6486</v>
      </c>
      <c r="F167" s="32">
        <v>15</v>
      </c>
      <c r="G167" s="32">
        <v>4</v>
      </c>
      <c r="H167" s="32">
        <v>1</v>
      </c>
      <c r="I167" s="32">
        <v>95</v>
      </c>
      <c r="J167" s="32">
        <f>SUM(G167*400+H167*100+I167)</f>
        <v>1795</v>
      </c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228" t="s">
        <v>532</v>
      </c>
    </row>
    <row r="168" spans="1:24" s="44" customFormat="1" x14ac:dyDescent="0.5">
      <c r="A168" s="256">
        <v>1793</v>
      </c>
      <c r="B168" s="194" t="s">
        <v>13</v>
      </c>
      <c r="C168" s="32">
        <v>12025</v>
      </c>
      <c r="D168" s="32">
        <v>1351</v>
      </c>
      <c r="E168" s="32">
        <v>9178</v>
      </c>
      <c r="F168" s="32">
        <v>15</v>
      </c>
      <c r="G168" s="32" t="s">
        <v>25</v>
      </c>
      <c r="H168" s="32">
        <v>3</v>
      </c>
      <c r="I168" s="32" t="s">
        <v>25</v>
      </c>
      <c r="J168" s="32">
        <f>SUM(H168*100)</f>
        <v>300</v>
      </c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228" t="s">
        <v>532</v>
      </c>
    </row>
    <row r="169" spans="1:24" s="44" customFormat="1" x14ac:dyDescent="0.5">
      <c r="A169" s="256">
        <v>1794</v>
      </c>
      <c r="B169" s="194" t="s">
        <v>13</v>
      </c>
      <c r="C169" s="32">
        <v>12024</v>
      </c>
      <c r="D169" s="32">
        <v>1350</v>
      </c>
      <c r="E169" s="32">
        <v>4177</v>
      </c>
      <c r="F169" s="32">
        <v>15</v>
      </c>
      <c r="G169" s="32">
        <v>1</v>
      </c>
      <c r="H169" s="32" t="s">
        <v>25</v>
      </c>
      <c r="I169" s="32" t="s">
        <v>25</v>
      </c>
      <c r="J169" s="32">
        <f>SUM(G169*400)</f>
        <v>400</v>
      </c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228" t="s">
        <v>532</v>
      </c>
    </row>
    <row r="170" spans="1:24" s="44" customFormat="1" x14ac:dyDescent="0.5">
      <c r="A170" s="256">
        <v>1795</v>
      </c>
      <c r="B170" s="194" t="s">
        <v>13</v>
      </c>
      <c r="C170" s="32">
        <v>1173</v>
      </c>
      <c r="D170" s="32">
        <v>122</v>
      </c>
      <c r="E170" s="32">
        <v>4561</v>
      </c>
      <c r="F170" s="32"/>
      <c r="G170" s="32" t="s">
        <v>25</v>
      </c>
      <c r="H170" s="32" t="s">
        <v>25</v>
      </c>
      <c r="I170" s="32">
        <v>61.2</v>
      </c>
      <c r="J170" s="32">
        <f>SUM(I170)</f>
        <v>61.2</v>
      </c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228" t="s">
        <v>532</v>
      </c>
    </row>
    <row r="171" spans="1:24" s="44" customFormat="1" x14ac:dyDescent="0.5">
      <c r="A171" s="256">
        <v>1796</v>
      </c>
      <c r="B171" s="194" t="s">
        <v>13</v>
      </c>
      <c r="C171" s="32">
        <v>11538</v>
      </c>
      <c r="D171" s="32">
        <v>318</v>
      </c>
      <c r="E171" s="32">
        <v>8964</v>
      </c>
      <c r="F171" s="32">
        <v>15</v>
      </c>
      <c r="G171" s="32" t="s">
        <v>25</v>
      </c>
      <c r="H171" s="32">
        <v>2</v>
      </c>
      <c r="I171" s="32">
        <v>27.4</v>
      </c>
      <c r="J171" s="32">
        <f>SUM(H171*100+I171)</f>
        <v>227.4</v>
      </c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228" t="s">
        <v>533</v>
      </c>
    </row>
    <row r="172" spans="1:24" s="44" customFormat="1" x14ac:dyDescent="0.5">
      <c r="A172" s="256">
        <v>1797</v>
      </c>
      <c r="B172" s="194" t="s">
        <v>13</v>
      </c>
      <c r="C172" s="32">
        <v>11539</v>
      </c>
      <c r="D172" s="32">
        <v>319</v>
      </c>
      <c r="E172" s="32">
        <v>8965</v>
      </c>
      <c r="F172" s="32">
        <v>15</v>
      </c>
      <c r="G172" s="32" t="s">
        <v>25</v>
      </c>
      <c r="H172" s="32">
        <v>2</v>
      </c>
      <c r="I172" s="32">
        <v>27.4</v>
      </c>
      <c r="J172" s="32">
        <f>SUM(H172*100+I172)</f>
        <v>227.4</v>
      </c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228" t="s">
        <v>533</v>
      </c>
    </row>
    <row r="173" spans="1:24" s="44" customFormat="1" x14ac:dyDescent="0.5">
      <c r="A173" s="256">
        <v>1798</v>
      </c>
      <c r="B173" s="194" t="s">
        <v>13</v>
      </c>
      <c r="C173" s="32">
        <v>11540</v>
      </c>
      <c r="D173" s="32">
        <v>320</v>
      </c>
      <c r="E173" s="32">
        <v>8974</v>
      </c>
      <c r="F173" s="32">
        <v>13</v>
      </c>
      <c r="G173" s="32">
        <v>1</v>
      </c>
      <c r="H173" s="32" t="s">
        <v>25</v>
      </c>
      <c r="I173" s="32">
        <v>55.6</v>
      </c>
      <c r="J173" s="32">
        <f>SUM(G173*400+I173)</f>
        <v>455.6</v>
      </c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228" t="s">
        <v>533</v>
      </c>
    </row>
    <row r="174" spans="1:24" s="44" customFormat="1" x14ac:dyDescent="0.5">
      <c r="A174" s="256">
        <v>1799</v>
      </c>
      <c r="B174" s="194" t="s">
        <v>13</v>
      </c>
      <c r="C174" s="32">
        <v>4273</v>
      </c>
      <c r="D174" s="32">
        <v>461</v>
      </c>
      <c r="E174" s="32">
        <v>5203</v>
      </c>
      <c r="F174" s="32">
        <v>9</v>
      </c>
      <c r="G174" s="32">
        <v>6</v>
      </c>
      <c r="H174" s="32">
        <v>1</v>
      </c>
      <c r="I174" s="32">
        <v>13</v>
      </c>
      <c r="J174" s="32"/>
      <c r="K174" s="32"/>
      <c r="L174" s="32"/>
      <c r="M174" s="32"/>
      <c r="N174" s="32">
        <f>SUM(G174*400+H174*100+I174)</f>
        <v>2513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228" t="s">
        <v>729</v>
      </c>
    </row>
    <row r="175" spans="1:24" s="44" customFormat="1" x14ac:dyDescent="0.5">
      <c r="A175" s="256">
        <v>1800</v>
      </c>
      <c r="B175" s="194" t="s">
        <v>13</v>
      </c>
      <c r="C175" s="32">
        <v>8095</v>
      </c>
      <c r="D175" s="32">
        <v>31</v>
      </c>
      <c r="E175" s="32">
        <v>6831</v>
      </c>
      <c r="F175" s="32">
        <v>9</v>
      </c>
      <c r="G175" s="32">
        <v>2</v>
      </c>
      <c r="H175" s="32" t="s">
        <v>25</v>
      </c>
      <c r="I175" s="32">
        <v>1</v>
      </c>
      <c r="J175" s="32">
        <f>SUM(G175*400+I175)</f>
        <v>801</v>
      </c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228" t="s">
        <v>892</v>
      </c>
    </row>
    <row r="176" spans="1:24" s="44" customFormat="1" x14ac:dyDescent="0.5">
      <c r="A176" s="256">
        <v>1801</v>
      </c>
      <c r="B176" s="194" t="s">
        <v>13</v>
      </c>
      <c r="C176" s="32">
        <v>8096</v>
      </c>
      <c r="D176" s="32">
        <v>32</v>
      </c>
      <c r="E176" s="32">
        <v>6872</v>
      </c>
      <c r="F176" s="32">
        <v>15</v>
      </c>
      <c r="G176" s="32">
        <v>2</v>
      </c>
      <c r="H176" s="32" t="s">
        <v>25</v>
      </c>
      <c r="I176" s="32">
        <v>30</v>
      </c>
      <c r="J176" s="32">
        <f>SUM(G176*400+I176)</f>
        <v>830</v>
      </c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228" t="s">
        <v>893</v>
      </c>
    </row>
    <row r="177" spans="1:24" s="44" customFormat="1" ht="27.75" x14ac:dyDescent="0.65">
      <c r="A177" s="315" t="s">
        <v>2008</v>
      </c>
      <c r="B177" s="315"/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  <c r="U177" s="315"/>
      <c r="V177" s="315"/>
      <c r="W177" s="315"/>
      <c r="X177" s="315"/>
    </row>
    <row r="178" spans="1:24" s="44" customFormat="1" ht="27.75" x14ac:dyDescent="0.5">
      <c r="A178" s="313" t="s">
        <v>1102</v>
      </c>
      <c r="B178" s="313"/>
      <c r="C178" s="313"/>
      <c r="D178" s="313"/>
      <c r="E178" s="313"/>
      <c r="F178" s="313"/>
      <c r="G178" s="313"/>
      <c r="H178" s="313"/>
      <c r="I178" s="313"/>
      <c r="J178" s="313"/>
      <c r="K178" s="313"/>
      <c r="L178" s="313"/>
      <c r="M178" s="313"/>
      <c r="N178" s="313"/>
      <c r="O178" s="313"/>
      <c r="P178" s="313"/>
      <c r="Q178" s="313"/>
      <c r="R178" s="313"/>
      <c r="S178" s="313"/>
      <c r="T178" s="313"/>
      <c r="U178" s="313"/>
      <c r="V178" s="313"/>
      <c r="W178" s="313"/>
      <c r="X178" s="313"/>
    </row>
    <row r="179" spans="1:24" s="44" customFormat="1" ht="27.75" x14ac:dyDescent="0.5">
      <c r="A179" s="276" t="s">
        <v>1069</v>
      </c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  <c r="X179" s="276"/>
    </row>
    <row r="180" spans="1:24" s="44" customFormat="1" ht="27.75" x14ac:dyDescent="0.65">
      <c r="A180" s="314" t="s">
        <v>1070</v>
      </c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4"/>
      <c r="W180" s="314"/>
      <c r="X180" s="314"/>
    </row>
    <row r="181" spans="1:24" s="44" customFormat="1" x14ac:dyDescent="0.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</row>
    <row r="182" spans="1:24" s="44" customFormat="1" x14ac:dyDescent="0.5">
      <c r="A182" s="268" t="s">
        <v>1071</v>
      </c>
      <c r="B182" s="176"/>
      <c r="C182" s="167"/>
      <c r="D182" s="277" t="s">
        <v>0</v>
      </c>
      <c r="E182" s="277" t="s">
        <v>1</v>
      </c>
      <c r="F182" s="167"/>
      <c r="G182" s="291" t="s">
        <v>18</v>
      </c>
      <c r="H182" s="292"/>
      <c r="I182" s="293"/>
      <c r="J182" s="265" t="s">
        <v>1088</v>
      </c>
      <c r="K182" s="266"/>
      <c r="L182" s="266"/>
      <c r="M182" s="266"/>
      <c r="N182" s="267"/>
      <c r="O182" s="272" t="s">
        <v>1101</v>
      </c>
      <c r="P182" s="272"/>
      <c r="Q182" s="272"/>
      <c r="R182" s="272"/>
      <c r="S182" s="272"/>
      <c r="T182" s="272"/>
      <c r="U182" s="272"/>
      <c r="V182" s="272"/>
      <c r="W182" s="272"/>
      <c r="X182" s="273"/>
    </row>
    <row r="183" spans="1:24" s="44" customFormat="1" x14ac:dyDescent="0.5">
      <c r="A183" s="269"/>
      <c r="B183" s="177" t="s">
        <v>1072</v>
      </c>
      <c r="C183" s="168" t="s">
        <v>1073</v>
      </c>
      <c r="D183" s="278"/>
      <c r="E183" s="278"/>
      <c r="F183" s="168" t="s">
        <v>1075</v>
      </c>
      <c r="G183" s="277" t="s">
        <v>19</v>
      </c>
      <c r="H183" s="290" t="s">
        <v>20</v>
      </c>
      <c r="I183" s="277" t="s">
        <v>21</v>
      </c>
      <c r="J183" s="169"/>
      <c r="K183" s="261" t="s">
        <v>1079</v>
      </c>
      <c r="L183" s="283" t="s">
        <v>1080</v>
      </c>
      <c r="M183" s="172"/>
      <c r="N183" s="171" t="s">
        <v>1086</v>
      </c>
      <c r="O183" s="316" t="s">
        <v>1071</v>
      </c>
      <c r="P183" s="176"/>
      <c r="Q183" s="176"/>
      <c r="R183" s="176"/>
      <c r="S183" s="308" t="s">
        <v>1088</v>
      </c>
      <c r="T183" s="309"/>
      <c r="U183" s="309"/>
      <c r="V183" s="309"/>
      <c r="W183" s="310"/>
      <c r="X183" s="261" t="s">
        <v>1100</v>
      </c>
    </row>
    <row r="184" spans="1:24" s="44" customFormat="1" x14ac:dyDescent="0.5">
      <c r="A184" s="269"/>
      <c r="B184" s="177" t="s">
        <v>22</v>
      </c>
      <c r="C184" s="168" t="s">
        <v>1074</v>
      </c>
      <c r="D184" s="278"/>
      <c r="E184" s="278"/>
      <c r="F184" s="24" t="s">
        <v>1076</v>
      </c>
      <c r="G184" s="278"/>
      <c r="H184" s="290"/>
      <c r="I184" s="278"/>
      <c r="J184" s="169" t="s">
        <v>1078</v>
      </c>
      <c r="K184" s="262"/>
      <c r="L184" s="283"/>
      <c r="M184" s="173" t="s">
        <v>1081</v>
      </c>
      <c r="N184" s="171" t="s">
        <v>1085</v>
      </c>
      <c r="O184" s="317"/>
      <c r="P184" s="177"/>
      <c r="Q184" s="177" t="s">
        <v>1072</v>
      </c>
      <c r="R184" s="177" t="s">
        <v>1094</v>
      </c>
      <c r="S184" s="172"/>
      <c r="T184" s="281" t="s">
        <v>1079</v>
      </c>
      <c r="U184" s="261" t="s">
        <v>1080</v>
      </c>
      <c r="V184" s="170"/>
      <c r="W184" s="172" t="s">
        <v>1097</v>
      </c>
      <c r="X184" s="262"/>
    </row>
    <row r="185" spans="1:24" s="44" customFormat="1" x14ac:dyDescent="0.5">
      <c r="A185" s="269"/>
      <c r="B185" s="177"/>
      <c r="C185" s="168" t="s">
        <v>861</v>
      </c>
      <c r="D185" s="278"/>
      <c r="E185" s="278"/>
      <c r="F185" s="168" t="s">
        <v>1077</v>
      </c>
      <c r="G185" s="278"/>
      <c r="H185" s="290"/>
      <c r="I185" s="278"/>
      <c r="J185" s="169" t="s">
        <v>1082</v>
      </c>
      <c r="K185" s="262"/>
      <c r="L185" s="283"/>
      <c r="M185" s="173" t="s">
        <v>1084</v>
      </c>
      <c r="N185" s="171" t="s">
        <v>1087</v>
      </c>
      <c r="O185" s="317"/>
      <c r="P185" s="177" t="s">
        <v>1090</v>
      </c>
      <c r="Q185" s="177" t="s">
        <v>1091</v>
      </c>
      <c r="R185" s="177" t="s">
        <v>1095</v>
      </c>
      <c r="S185" s="173" t="s">
        <v>1078</v>
      </c>
      <c r="T185" s="284"/>
      <c r="U185" s="262"/>
      <c r="V185" s="170" t="s">
        <v>1081</v>
      </c>
      <c r="W185" s="173" t="s">
        <v>1098</v>
      </c>
      <c r="X185" s="262"/>
    </row>
    <row r="186" spans="1:24" s="44" customFormat="1" x14ac:dyDescent="0.5">
      <c r="A186" s="177"/>
      <c r="B186" s="177"/>
      <c r="C186" s="168"/>
      <c r="D186" s="168"/>
      <c r="E186" s="168"/>
      <c r="F186" s="168"/>
      <c r="G186" s="278"/>
      <c r="H186" s="290"/>
      <c r="I186" s="278"/>
      <c r="J186" s="169" t="s">
        <v>1083</v>
      </c>
      <c r="K186" s="262"/>
      <c r="L186" s="283"/>
      <c r="M186" s="173" t="s">
        <v>1085</v>
      </c>
      <c r="N186" s="171" t="s">
        <v>1072</v>
      </c>
      <c r="O186" s="317"/>
      <c r="P186" s="177"/>
      <c r="Q186" s="177" t="s">
        <v>1092</v>
      </c>
      <c r="R186" s="177" t="s">
        <v>1096</v>
      </c>
      <c r="S186" s="173" t="s">
        <v>1082</v>
      </c>
      <c r="T186" s="284"/>
      <c r="U186" s="262"/>
      <c r="V186" s="170" t="s">
        <v>1084</v>
      </c>
      <c r="W186" s="173" t="s">
        <v>1091</v>
      </c>
      <c r="X186" s="262"/>
    </row>
    <row r="187" spans="1:24" s="44" customFormat="1" x14ac:dyDescent="0.5">
      <c r="A187" s="193"/>
      <c r="B187" s="178"/>
      <c r="C187" s="175"/>
      <c r="D187" s="175"/>
      <c r="E187" s="175"/>
      <c r="F187" s="175"/>
      <c r="G187" s="175"/>
      <c r="H187" s="22"/>
      <c r="I187" s="175"/>
      <c r="J187" s="179"/>
      <c r="K187" s="175"/>
      <c r="L187" s="22"/>
      <c r="M187" s="175"/>
      <c r="N187" s="23"/>
      <c r="O187" s="318"/>
      <c r="P187" s="178"/>
      <c r="Q187" s="178" t="s">
        <v>1093</v>
      </c>
      <c r="R187" s="178"/>
      <c r="S187" s="174" t="s">
        <v>1083</v>
      </c>
      <c r="T187" s="296"/>
      <c r="U187" s="263"/>
      <c r="V187" s="30" t="s">
        <v>1085</v>
      </c>
      <c r="W187" s="174" t="s">
        <v>1099</v>
      </c>
      <c r="X187" s="263"/>
    </row>
    <row r="188" spans="1:24" s="44" customFormat="1" x14ac:dyDescent="0.5">
      <c r="A188" s="193">
        <v>1802</v>
      </c>
      <c r="B188" s="231" t="s">
        <v>13</v>
      </c>
      <c r="C188" s="32">
        <v>8097</v>
      </c>
      <c r="D188" s="32">
        <v>33</v>
      </c>
      <c r="E188" s="32">
        <v>6833</v>
      </c>
      <c r="F188" s="32">
        <v>9</v>
      </c>
      <c r="G188" s="32">
        <v>1</v>
      </c>
      <c r="H188" s="32">
        <v>3</v>
      </c>
      <c r="I188" s="32">
        <v>29</v>
      </c>
      <c r="J188" s="32">
        <f>SUM(G188*400+H188*100+I188)</f>
        <v>729</v>
      </c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228" t="s">
        <v>161</v>
      </c>
    </row>
    <row r="189" spans="1:24" s="44" customFormat="1" x14ac:dyDescent="0.5">
      <c r="A189" s="193">
        <v>1803</v>
      </c>
      <c r="B189" s="231" t="s">
        <v>13</v>
      </c>
      <c r="C189" s="32">
        <v>1281</v>
      </c>
      <c r="D189" s="32">
        <v>17</v>
      </c>
      <c r="E189" s="32">
        <v>4562</v>
      </c>
      <c r="F189" s="32">
        <v>9</v>
      </c>
      <c r="G189" s="32">
        <v>3</v>
      </c>
      <c r="H189" s="32">
        <v>3</v>
      </c>
      <c r="I189" s="32">
        <v>36</v>
      </c>
      <c r="J189" s="32"/>
      <c r="K189" s="32"/>
      <c r="L189" s="32"/>
      <c r="M189" s="32"/>
      <c r="N189" s="32">
        <f>SUM(G189*400+H189*100+I189)</f>
        <v>1536</v>
      </c>
      <c r="O189" s="32"/>
      <c r="P189" s="32"/>
      <c r="Q189" s="32"/>
      <c r="R189" s="32"/>
      <c r="S189" s="32"/>
      <c r="T189" s="32"/>
      <c r="U189" s="32"/>
      <c r="V189" s="32"/>
      <c r="W189" s="32"/>
      <c r="X189" s="228" t="s">
        <v>729</v>
      </c>
    </row>
    <row r="190" spans="1:24" s="44" customFormat="1" x14ac:dyDescent="0.5">
      <c r="A190" s="193">
        <v>1804</v>
      </c>
      <c r="B190" s="231" t="s">
        <v>13</v>
      </c>
      <c r="C190" s="32">
        <v>7357</v>
      </c>
      <c r="D190" s="32">
        <v>177</v>
      </c>
      <c r="E190" s="32">
        <v>6484</v>
      </c>
      <c r="F190" s="32">
        <v>4</v>
      </c>
      <c r="G190" s="32">
        <v>3</v>
      </c>
      <c r="H190" s="32" t="s">
        <v>25</v>
      </c>
      <c r="I190" s="32">
        <v>24</v>
      </c>
      <c r="J190" s="32">
        <f>SUM(G190*400+I190)</f>
        <v>1224</v>
      </c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228" t="s">
        <v>640</v>
      </c>
    </row>
    <row r="191" spans="1:24" s="44" customFormat="1" x14ac:dyDescent="0.5">
      <c r="A191" s="193">
        <v>1805</v>
      </c>
      <c r="B191" s="231" t="s">
        <v>13</v>
      </c>
      <c r="C191" s="32">
        <v>10006</v>
      </c>
      <c r="D191" s="32">
        <v>72</v>
      </c>
      <c r="E191" s="32">
        <v>8040</v>
      </c>
      <c r="F191" s="32">
        <v>4</v>
      </c>
      <c r="G191" s="32">
        <v>1</v>
      </c>
      <c r="H191" s="32">
        <v>3</v>
      </c>
      <c r="I191" s="32">
        <v>78</v>
      </c>
      <c r="J191" s="32"/>
      <c r="K191" s="32"/>
      <c r="L191" s="32"/>
      <c r="M191" s="32">
        <f>SUM(G191*400+H191*100+I191)</f>
        <v>778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228" t="s">
        <v>538</v>
      </c>
    </row>
    <row r="192" spans="1:24" s="44" customFormat="1" x14ac:dyDescent="0.5">
      <c r="A192" s="193">
        <v>1806</v>
      </c>
      <c r="B192" s="231" t="s">
        <v>13</v>
      </c>
      <c r="C192" s="32">
        <v>10005</v>
      </c>
      <c r="D192" s="32">
        <v>73</v>
      </c>
      <c r="E192" s="32">
        <v>8041</v>
      </c>
      <c r="F192" s="32">
        <v>4</v>
      </c>
      <c r="G192" s="32">
        <v>3</v>
      </c>
      <c r="H192" s="32" t="s">
        <v>25</v>
      </c>
      <c r="I192" s="32">
        <v>30</v>
      </c>
      <c r="J192" s="32">
        <f>SUM(G192*400+I192)</f>
        <v>1230</v>
      </c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228" t="s">
        <v>533</v>
      </c>
    </row>
    <row r="193" spans="1:24" s="44" customFormat="1" x14ac:dyDescent="0.5">
      <c r="A193" s="193">
        <v>1807</v>
      </c>
      <c r="B193" s="231" t="s">
        <v>13</v>
      </c>
      <c r="C193" s="32">
        <v>58577</v>
      </c>
      <c r="D193" s="32">
        <v>2</v>
      </c>
      <c r="E193" s="32">
        <v>2675</v>
      </c>
      <c r="F193" s="32">
        <v>4</v>
      </c>
      <c r="G193" s="32">
        <v>39</v>
      </c>
      <c r="H193" s="32">
        <v>2</v>
      </c>
      <c r="I193" s="32">
        <v>4.9000000000000004</v>
      </c>
      <c r="J193" s="32"/>
      <c r="K193" s="32"/>
      <c r="L193" s="32"/>
      <c r="M193" s="32"/>
      <c r="N193" s="32">
        <f t="shared" ref="N193:N198" si="9">SUM(G193*400+H193*100+I193)</f>
        <v>15804.9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228" t="s">
        <v>894</v>
      </c>
    </row>
    <row r="194" spans="1:24" s="44" customFormat="1" x14ac:dyDescent="0.5">
      <c r="A194" s="193">
        <v>1808</v>
      </c>
      <c r="B194" s="231" t="s">
        <v>13</v>
      </c>
      <c r="C194" s="32">
        <v>2168</v>
      </c>
      <c r="D194" s="32">
        <v>125</v>
      </c>
      <c r="E194" s="32">
        <v>4749</v>
      </c>
      <c r="F194" s="32">
        <v>4</v>
      </c>
      <c r="G194" s="32">
        <v>3</v>
      </c>
      <c r="H194" s="32">
        <v>2</v>
      </c>
      <c r="I194" s="32">
        <v>69.3</v>
      </c>
      <c r="J194" s="32"/>
      <c r="K194" s="32"/>
      <c r="L194" s="32"/>
      <c r="M194" s="32"/>
      <c r="N194" s="32">
        <f t="shared" si="9"/>
        <v>1469.3</v>
      </c>
      <c r="O194" s="32"/>
      <c r="P194" s="32"/>
      <c r="Q194" s="32"/>
      <c r="R194" s="32"/>
      <c r="S194" s="32"/>
      <c r="T194" s="32"/>
      <c r="U194" s="32"/>
      <c r="V194" s="32"/>
      <c r="W194" s="32"/>
      <c r="X194" s="228" t="s">
        <v>888</v>
      </c>
    </row>
    <row r="195" spans="1:24" s="44" customFormat="1" x14ac:dyDescent="0.5">
      <c r="A195" s="193">
        <v>1809</v>
      </c>
      <c r="B195" s="194" t="s">
        <v>13</v>
      </c>
      <c r="C195" s="32">
        <v>2167</v>
      </c>
      <c r="D195" s="32">
        <v>19</v>
      </c>
      <c r="E195" s="32">
        <v>4751</v>
      </c>
      <c r="F195" s="32">
        <v>4</v>
      </c>
      <c r="G195" s="32">
        <v>12</v>
      </c>
      <c r="H195" s="32">
        <v>2</v>
      </c>
      <c r="I195" s="32">
        <v>53.9</v>
      </c>
      <c r="J195" s="32"/>
      <c r="K195" s="32"/>
      <c r="L195" s="32"/>
      <c r="M195" s="32"/>
      <c r="N195" s="32">
        <f t="shared" si="9"/>
        <v>5053.8999999999996</v>
      </c>
      <c r="O195" s="32"/>
      <c r="P195" s="32"/>
      <c r="Q195" s="32"/>
      <c r="R195" s="32"/>
      <c r="S195" s="32"/>
      <c r="T195" s="32"/>
      <c r="U195" s="32"/>
      <c r="V195" s="32"/>
      <c r="W195" s="32"/>
      <c r="X195" s="42" t="s">
        <v>888</v>
      </c>
    </row>
    <row r="196" spans="1:24" s="44" customFormat="1" x14ac:dyDescent="0.5">
      <c r="A196" s="193">
        <v>1810</v>
      </c>
      <c r="B196" s="194" t="s">
        <v>13</v>
      </c>
      <c r="C196" s="32">
        <v>58409</v>
      </c>
      <c r="D196" s="32">
        <v>5</v>
      </c>
      <c r="E196" s="32">
        <v>2678</v>
      </c>
      <c r="F196" s="32">
        <v>4</v>
      </c>
      <c r="G196" s="32">
        <v>6</v>
      </c>
      <c r="H196" s="32">
        <v>1</v>
      </c>
      <c r="I196" s="32">
        <v>11</v>
      </c>
      <c r="J196" s="32"/>
      <c r="K196" s="32"/>
      <c r="L196" s="32"/>
      <c r="M196" s="32"/>
      <c r="N196" s="32">
        <f t="shared" si="9"/>
        <v>2511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42" t="s">
        <v>887</v>
      </c>
    </row>
    <row r="197" spans="1:24" s="44" customFormat="1" x14ac:dyDescent="0.5">
      <c r="A197" s="193">
        <v>1811</v>
      </c>
      <c r="B197" s="194" t="s">
        <v>13</v>
      </c>
      <c r="C197" s="32">
        <v>58580</v>
      </c>
      <c r="D197" s="32">
        <v>6</v>
      </c>
      <c r="E197" s="32">
        <v>2679</v>
      </c>
      <c r="F197" s="32">
        <v>4</v>
      </c>
      <c r="G197" s="32">
        <v>34</v>
      </c>
      <c r="H197" s="32">
        <v>1</v>
      </c>
      <c r="I197" s="32">
        <v>98.8</v>
      </c>
      <c r="J197" s="32"/>
      <c r="K197" s="32"/>
      <c r="L197" s="32"/>
      <c r="M197" s="32"/>
      <c r="N197" s="32">
        <f t="shared" si="9"/>
        <v>13798.8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42" t="s">
        <v>887</v>
      </c>
    </row>
    <row r="198" spans="1:24" s="44" customFormat="1" x14ac:dyDescent="0.5">
      <c r="A198" s="193">
        <v>1812</v>
      </c>
      <c r="B198" s="194" t="s">
        <v>13</v>
      </c>
      <c r="C198" s="32">
        <v>7648</v>
      </c>
      <c r="D198" s="32">
        <v>24</v>
      </c>
      <c r="E198" s="32">
        <v>5206</v>
      </c>
      <c r="F198" s="32">
        <v>4</v>
      </c>
      <c r="G198" s="32">
        <v>11</v>
      </c>
      <c r="H198" s="32">
        <v>2</v>
      </c>
      <c r="I198" s="32">
        <v>37.1</v>
      </c>
      <c r="J198" s="32"/>
      <c r="K198" s="32"/>
      <c r="L198" s="32"/>
      <c r="M198" s="32"/>
      <c r="N198" s="32">
        <f t="shared" si="9"/>
        <v>4637.1000000000004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42" t="s">
        <v>887</v>
      </c>
    </row>
    <row r="199" spans="1:24" s="44" customFormat="1" x14ac:dyDescent="0.5">
      <c r="A199" s="193">
        <v>1813</v>
      </c>
      <c r="B199" s="194" t="s">
        <v>13</v>
      </c>
      <c r="C199" s="32">
        <v>58581</v>
      </c>
      <c r="D199" s="32">
        <v>7</v>
      </c>
      <c r="E199" s="32">
        <v>2680</v>
      </c>
      <c r="F199" s="32">
        <v>4</v>
      </c>
      <c r="G199" s="32" t="s">
        <v>25</v>
      </c>
      <c r="H199" s="32">
        <v>1</v>
      </c>
      <c r="I199" s="32">
        <v>13</v>
      </c>
      <c r="J199" s="32"/>
      <c r="K199" s="32"/>
      <c r="L199" s="32"/>
      <c r="M199" s="32">
        <f>SUM(H199*100+I199)</f>
        <v>113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42" t="s">
        <v>538</v>
      </c>
    </row>
    <row r="200" spans="1:24" s="44" customFormat="1" x14ac:dyDescent="0.5">
      <c r="A200" s="193">
        <v>1814</v>
      </c>
      <c r="B200" s="194" t="s">
        <v>13</v>
      </c>
      <c r="C200" s="32">
        <v>58412</v>
      </c>
      <c r="D200" s="32">
        <v>335</v>
      </c>
      <c r="E200" s="32">
        <v>1572</v>
      </c>
      <c r="F200" s="32">
        <v>4</v>
      </c>
      <c r="G200" s="32">
        <v>2</v>
      </c>
      <c r="H200" s="32">
        <v>3</v>
      </c>
      <c r="I200" s="32">
        <v>8</v>
      </c>
      <c r="J200" s="32"/>
      <c r="K200" s="32"/>
      <c r="L200" s="32"/>
      <c r="M200" s="32"/>
      <c r="N200" s="32">
        <f>SUM(G200*400+H200*100+I200)</f>
        <v>1108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42" t="s">
        <v>887</v>
      </c>
    </row>
    <row r="201" spans="1:24" s="44" customFormat="1" x14ac:dyDescent="0.5">
      <c r="A201" s="193">
        <v>1815</v>
      </c>
      <c r="B201" s="194" t="s">
        <v>13</v>
      </c>
      <c r="C201" s="32">
        <v>58408</v>
      </c>
      <c r="D201" s="32">
        <v>1</v>
      </c>
      <c r="E201" s="32">
        <v>2674</v>
      </c>
      <c r="F201" s="32">
        <v>4</v>
      </c>
      <c r="G201" s="32">
        <v>5</v>
      </c>
      <c r="H201" s="32">
        <v>3</v>
      </c>
      <c r="I201" s="32">
        <v>89</v>
      </c>
      <c r="J201" s="32"/>
      <c r="K201" s="32"/>
      <c r="L201" s="32"/>
      <c r="M201" s="32"/>
      <c r="N201" s="32">
        <f>SUM(G201*400+H201*100+I201)</f>
        <v>2389</v>
      </c>
      <c r="O201" s="32"/>
      <c r="P201" s="32"/>
      <c r="Q201" s="32"/>
      <c r="R201" s="32"/>
      <c r="S201" s="32"/>
      <c r="T201" s="32"/>
      <c r="U201" s="32"/>
      <c r="V201" s="32"/>
      <c r="W201" s="32"/>
      <c r="X201" s="42" t="s">
        <v>887</v>
      </c>
    </row>
    <row r="202" spans="1:24" s="44" customFormat="1" x14ac:dyDescent="0.5">
      <c r="A202" s="193">
        <v>1816</v>
      </c>
      <c r="B202" s="194" t="s">
        <v>13</v>
      </c>
      <c r="C202" s="32">
        <v>6106</v>
      </c>
      <c r="D202" s="32">
        <v>26</v>
      </c>
      <c r="E202" s="32">
        <v>6112</v>
      </c>
      <c r="F202" s="32">
        <v>4</v>
      </c>
      <c r="G202" s="32" t="s">
        <v>25</v>
      </c>
      <c r="H202" s="32">
        <v>2</v>
      </c>
      <c r="I202" s="32">
        <v>25</v>
      </c>
      <c r="J202" s="32">
        <f>SUM(H202*100+I202)</f>
        <v>225</v>
      </c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42" t="s">
        <v>533</v>
      </c>
    </row>
    <row r="203" spans="1:24" s="44" customFormat="1" x14ac:dyDescent="0.5">
      <c r="A203" s="193">
        <v>1817</v>
      </c>
      <c r="B203" s="194" t="s">
        <v>13</v>
      </c>
      <c r="C203" s="32">
        <v>6105</v>
      </c>
      <c r="D203" s="32">
        <v>25</v>
      </c>
      <c r="E203" s="32">
        <v>6111</v>
      </c>
      <c r="F203" s="32">
        <v>4</v>
      </c>
      <c r="G203" s="32" t="s">
        <v>25</v>
      </c>
      <c r="H203" s="32">
        <v>1</v>
      </c>
      <c r="I203" s="32">
        <v>22</v>
      </c>
      <c r="J203" s="32"/>
      <c r="K203" s="32"/>
      <c r="L203" s="32"/>
      <c r="M203" s="32">
        <f>SUM(H203*100+I203)</f>
        <v>122</v>
      </c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42" t="s">
        <v>538</v>
      </c>
    </row>
    <row r="204" spans="1:24" s="44" customFormat="1" x14ac:dyDescent="0.5">
      <c r="A204" s="193">
        <v>1818</v>
      </c>
      <c r="B204" s="194" t="s">
        <v>13</v>
      </c>
      <c r="C204" s="32">
        <v>57578</v>
      </c>
      <c r="D204" s="32">
        <v>3</v>
      </c>
      <c r="E204" s="32">
        <v>2676</v>
      </c>
      <c r="F204" s="32">
        <v>4</v>
      </c>
      <c r="G204" s="32">
        <v>37</v>
      </c>
      <c r="H204" s="32">
        <v>2</v>
      </c>
      <c r="I204" s="32">
        <v>48</v>
      </c>
      <c r="J204" s="32"/>
      <c r="K204" s="32"/>
      <c r="L204" s="32"/>
      <c r="M204" s="32"/>
      <c r="N204" s="32">
        <f>SUM(G204*400+H204*100+I204)</f>
        <v>15048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42" t="s">
        <v>887</v>
      </c>
    </row>
    <row r="205" spans="1:24" s="44" customFormat="1" x14ac:dyDescent="0.5">
      <c r="A205" s="193">
        <v>1819</v>
      </c>
      <c r="B205" s="194" t="s">
        <v>13</v>
      </c>
      <c r="C205" s="32">
        <v>58579</v>
      </c>
      <c r="D205" s="32">
        <v>4</v>
      </c>
      <c r="E205" s="32">
        <v>2677</v>
      </c>
      <c r="F205" s="32">
        <v>4</v>
      </c>
      <c r="G205" s="32">
        <v>8</v>
      </c>
      <c r="H205" s="32" t="s">
        <v>25</v>
      </c>
      <c r="I205" s="32">
        <v>83</v>
      </c>
      <c r="J205" s="32"/>
      <c r="K205" s="32"/>
      <c r="L205" s="32"/>
      <c r="M205" s="32"/>
      <c r="N205" s="32">
        <f>SUM(G205*400+I205)</f>
        <v>3283</v>
      </c>
      <c r="O205" s="32"/>
      <c r="P205" s="32"/>
      <c r="Q205" s="32"/>
      <c r="R205" s="32"/>
      <c r="S205" s="32"/>
      <c r="T205" s="32"/>
      <c r="U205" s="32"/>
      <c r="V205" s="32"/>
      <c r="W205" s="32"/>
      <c r="X205" s="42" t="s">
        <v>888</v>
      </c>
    </row>
    <row r="206" spans="1:24" s="44" customFormat="1" x14ac:dyDescent="0.5">
      <c r="A206" s="193">
        <v>1820</v>
      </c>
      <c r="B206" s="194" t="s">
        <v>13</v>
      </c>
      <c r="C206" s="32">
        <v>7647</v>
      </c>
      <c r="D206" s="32">
        <v>23</v>
      </c>
      <c r="E206" s="32">
        <v>5205</v>
      </c>
      <c r="F206" s="32">
        <v>4</v>
      </c>
      <c r="G206" s="32">
        <v>14</v>
      </c>
      <c r="H206" s="32">
        <v>2</v>
      </c>
      <c r="I206" s="32">
        <v>73.3</v>
      </c>
      <c r="J206" s="32"/>
      <c r="K206" s="32"/>
      <c r="L206" s="32"/>
      <c r="M206" s="32"/>
      <c r="N206" s="32">
        <f>SUM(G206*400+H206*100+I206)</f>
        <v>5873.3</v>
      </c>
      <c r="O206" s="32"/>
      <c r="P206" s="32"/>
      <c r="Q206" s="32"/>
      <c r="R206" s="32"/>
      <c r="S206" s="32"/>
      <c r="T206" s="32"/>
      <c r="U206" s="32"/>
      <c r="V206" s="32"/>
      <c r="W206" s="32"/>
      <c r="X206" s="42" t="s">
        <v>888</v>
      </c>
    </row>
    <row r="207" spans="1:24" s="44" customFormat="1" x14ac:dyDescent="0.5">
      <c r="A207" s="193">
        <v>1821</v>
      </c>
      <c r="B207" s="194" t="s">
        <v>13</v>
      </c>
      <c r="C207" s="32">
        <v>7646</v>
      </c>
      <c r="D207" s="32">
        <v>22</v>
      </c>
      <c r="E207" s="32">
        <v>5204</v>
      </c>
      <c r="F207" s="32">
        <v>4</v>
      </c>
      <c r="G207" s="32">
        <v>8</v>
      </c>
      <c r="H207" s="32">
        <v>3</v>
      </c>
      <c r="I207" s="32">
        <v>64.7</v>
      </c>
      <c r="J207" s="32"/>
      <c r="K207" s="32"/>
      <c r="L207" s="32"/>
      <c r="M207" s="32"/>
      <c r="N207" s="32">
        <f>SUM(G207*400+H207*100+I207)</f>
        <v>3564.7</v>
      </c>
      <c r="O207" s="32"/>
      <c r="P207" s="32"/>
      <c r="Q207" s="32"/>
      <c r="R207" s="32"/>
      <c r="S207" s="32"/>
      <c r="T207" s="32"/>
      <c r="U207" s="32"/>
      <c r="V207" s="32"/>
      <c r="W207" s="32"/>
      <c r="X207" s="42" t="s">
        <v>888</v>
      </c>
    </row>
    <row r="208" spans="1:24" s="44" customFormat="1" x14ac:dyDescent="0.5">
      <c r="A208" s="193">
        <v>1822</v>
      </c>
      <c r="B208" s="194" t="s">
        <v>13</v>
      </c>
      <c r="C208" s="32">
        <v>58413</v>
      </c>
      <c r="D208" s="32">
        <v>336</v>
      </c>
      <c r="E208" s="32">
        <v>1631</v>
      </c>
      <c r="F208" s="32">
        <v>4</v>
      </c>
      <c r="G208" s="32">
        <v>11</v>
      </c>
      <c r="H208" s="32">
        <v>1</v>
      </c>
      <c r="I208" s="32">
        <v>52</v>
      </c>
      <c r="J208" s="32"/>
      <c r="K208" s="32"/>
      <c r="L208" s="32"/>
      <c r="M208" s="32">
        <f>SUM(G208*400+H208*100+I208)</f>
        <v>4552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42" t="s">
        <v>895</v>
      </c>
    </row>
    <row r="209" spans="1:24" s="44" customFormat="1" x14ac:dyDescent="0.5">
      <c r="A209" s="193">
        <v>1823</v>
      </c>
      <c r="B209" s="194" t="s">
        <v>13</v>
      </c>
      <c r="C209" s="32">
        <v>57568</v>
      </c>
      <c r="D209" s="32">
        <v>118</v>
      </c>
      <c r="E209" s="32">
        <v>1242</v>
      </c>
      <c r="F209" s="32">
        <v>4</v>
      </c>
      <c r="G209" s="32">
        <v>13</v>
      </c>
      <c r="H209" s="32" t="s">
        <v>25</v>
      </c>
      <c r="I209" s="32">
        <v>34</v>
      </c>
      <c r="J209" s="32"/>
      <c r="K209" s="32"/>
      <c r="L209" s="32"/>
      <c r="M209" s="32"/>
      <c r="N209" s="32">
        <f>SUM(G209*400+I209)</f>
        <v>5234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42" t="s">
        <v>896</v>
      </c>
    </row>
    <row r="210" spans="1:24" s="44" customFormat="1" x14ac:dyDescent="0.5">
      <c r="A210" s="193">
        <v>1824</v>
      </c>
      <c r="B210" s="194" t="s">
        <v>13</v>
      </c>
      <c r="C210" s="32">
        <v>4899</v>
      </c>
      <c r="D210" s="32">
        <v>448</v>
      </c>
      <c r="E210" s="32">
        <v>5019</v>
      </c>
      <c r="F210" s="32">
        <v>4</v>
      </c>
      <c r="G210" s="32">
        <v>9</v>
      </c>
      <c r="H210" s="32">
        <v>2</v>
      </c>
      <c r="I210" s="32">
        <v>39.799999999999997</v>
      </c>
      <c r="J210" s="32"/>
      <c r="K210" s="32"/>
      <c r="L210" s="32"/>
      <c r="M210" s="32"/>
      <c r="N210" s="32">
        <f>SUM(G210*400+H210*100+I210)</f>
        <v>3839.8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42" t="s">
        <v>896</v>
      </c>
    </row>
    <row r="211" spans="1:24" s="44" customFormat="1" x14ac:dyDescent="0.5">
      <c r="A211" s="193">
        <v>1825</v>
      </c>
      <c r="B211" s="194" t="s">
        <v>13</v>
      </c>
      <c r="C211" s="32">
        <v>53430</v>
      </c>
      <c r="D211" s="32">
        <v>186</v>
      </c>
      <c r="E211" s="32">
        <v>3926</v>
      </c>
      <c r="F211" s="32">
        <v>4</v>
      </c>
      <c r="G211" s="32">
        <v>2</v>
      </c>
      <c r="H211" s="32">
        <v>1</v>
      </c>
      <c r="I211" s="32">
        <v>62</v>
      </c>
      <c r="J211" s="32"/>
      <c r="K211" s="32"/>
      <c r="L211" s="32"/>
      <c r="M211" s="32"/>
      <c r="N211" s="32">
        <f>SUM(G211*400+H211*100+I211)</f>
        <v>962</v>
      </c>
      <c r="O211" s="32"/>
      <c r="P211" s="32"/>
      <c r="Q211" s="32"/>
      <c r="R211" s="32"/>
      <c r="S211" s="32"/>
      <c r="T211" s="32"/>
      <c r="U211" s="32"/>
      <c r="V211" s="32"/>
      <c r="W211" s="32"/>
      <c r="X211" s="42" t="s">
        <v>896</v>
      </c>
    </row>
    <row r="212" spans="1:24" s="44" customFormat="1" x14ac:dyDescent="0.5">
      <c r="A212" s="193">
        <v>1826</v>
      </c>
      <c r="B212" s="194" t="s">
        <v>13</v>
      </c>
      <c r="C212" s="32">
        <v>65458</v>
      </c>
      <c r="D212" s="32">
        <v>187</v>
      </c>
      <c r="E212" s="32">
        <v>3630</v>
      </c>
      <c r="F212" s="32">
        <v>4</v>
      </c>
      <c r="G212" s="32">
        <v>1</v>
      </c>
      <c r="H212" s="32" t="s">
        <v>25</v>
      </c>
      <c r="I212" s="32">
        <v>61</v>
      </c>
      <c r="J212" s="32"/>
      <c r="K212" s="32"/>
      <c r="L212" s="32">
        <f>SUM(G212*400+I212)</f>
        <v>461</v>
      </c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42" t="s">
        <v>895</v>
      </c>
    </row>
    <row r="213" spans="1:24" s="44" customFormat="1" ht="27.75" x14ac:dyDescent="0.65">
      <c r="A213" s="315" t="s">
        <v>2009</v>
      </c>
      <c r="B213" s="315"/>
      <c r="C213" s="315"/>
      <c r="D213" s="315"/>
      <c r="E213" s="315"/>
      <c r="F213" s="315"/>
      <c r="G213" s="315"/>
      <c r="H213" s="315"/>
      <c r="I213" s="315"/>
      <c r="J213" s="315"/>
      <c r="K213" s="315"/>
      <c r="L213" s="315"/>
      <c r="M213" s="315"/>
      <c r="N213" s="315"/>
      <c r="O213" s="315"/>
      <c r="P213" s="315"/>
      <c r="Q213" s="315"/>
      <c r="R213" s="315"/>
      <c r="S213" s="315"/>
      <c r="T213" s="315"/>
      <c r="U213" s="315"/>
      <c r="V213" s="315"/>
      <c r="W213" s="315"/>
      <c r="X213" s="315"/>
    </row>
    <row r="214" spans="1:24" s="44" customFormat="1" ht="27.75" x14ac:dyDescent="0.5">
      <c r="A214" s="313" t="s">
        <v>1102</v>
      </c>
      <c r="B214" s="313"/>
      <c r="C214" s="313"/>
      <c r="D214" s="313"/>
      <c r="E214" s="313"/>
      <c r="F214" s="313"/>
      <c r="G214" s="313"/>
      <c r="H214" s="313"/>
      <c r="I214" s="313"/>
      <c r="J214" s="313"/>
      <c r="K214" s="313"/>
      <c r="L214" s="313"/>
      <c r="M214" s="313"/>
      <c r="N214" s="313"/>
      <c r="O214" s="313"/>
      <c r="P214" s="313"/>
      <c r="Q214" s="313"/>
      <c r="R214" s="313"/>
      <c r="S214" s="313"/>
      <c r="T214" s="313"/>
      <c r="U214" s="313"/>
      <c r="V214" s="313"/>
      <c r="W214" s="313"/>
      <c r="X214" s="313"/>
    </row>
    <row r="215" spans="1:24" s="44" customFormat="1" ht="27.75" x14ac:dyDescent="0.5">
      <c r="A215" s="276" t="s">
        <v>1069</v>
      </c>
      <c r="B215" s="276"/>
      <c r="C215" s="276"/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276"/>
      <c r="X215" s="276"/>
    </row>
    <row r="216" spans="1:24" s="44" customFormat="1" ht="27.75" x14ac:dyDescent="0.65">
      <c r="A216" s="314" t="s">
        <v>1070</v>
      </c>
      <c r="B216" s="314"/>
      <c r="C216" s="314"/>
      <c r="D216" s="314"/>
      <c r="E216" s="314"/>
      <c r="F216" s="314"/>
      <c r="G216" s="314"/>
      <c r="H216" s="314"/>
      <c r="I216" s="314"/>
      <c r="J216" s="314"/>
      <c r="K216" s="314"/>
      <c r="L216" s="314"/>
      <c r="M216" s="314"/>
      <c r="N216" s="314"/>
      <c r="O216" s="314"/>
      <c r="P216" s="314"/>
      <c r="Q216" s="314"/>
      <c r="R216" s="314"/>
      <c r="S216" s="314"/>
      <c r="T216" s="314"/>
      <c r="U216" s="314"/>
      <c r="V216" s="314"/>
      <c r="W216" s="314"/>
      <c r="X216" s="314"/>
    </row>
    <row r="217" spans="1:24" s="44" customFormat="1" x14ac:dyDescent="0.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</row>
    <row r="218" spans="1:24" s="44" customFormat="1" x14ac:dyDescent="0.5">
      <c r="A218" s="268" t="s">
        <v>1071</v>
      </c>
      <c r="B218" s="176"/>
      <c r="C218" s="167"/>
      <c r="D218" s="277" t="s">
        <v>0</v>
      </c>
      <c r="E218" s="277" t="s">
        <v>1</v>
      </c>
      <c r="F218" s="167"/>
      <c r="G218" s="291" t="s">
        <v>18</v>
      </c>
      <c r="H218" s="292"/>
      <c r="I218" s="293"/>
      <c r="J218" s="265" t="s">
        <v>1088</v>
      </c>
      <c r="K218" s="266"/>
      <c r="L218" s="266"/>
      <c r="M218" s="266"/>
      <c r="N218" s="267"/>
      <c r="O218" s="272" t="s">
        <v>1101</v>
      </c>
      <c r="P218" s="272"/>
      <c r="Q218" s="272"/>
      <c r="R218" s="272"/>
      <c r="S218" s="272"/>
      <c r="T218" s="272"/>
      <c r="U218" s="272"/>
      <c r="V218" s="272"/>
      <c r="W218" s="272"/>
      <c r="X218" s="273"/>
    </row>
    <row r="219" spans="1:24" s="44" customFormat="1" x14ac:dyDescent="0.5">
      <c r="A219" s="269"/>
      <c r="B219" s="177" t="s">
        <v>1072</v>
      </c>
      <c r="C219" s="168" t="s">
        <v>1073</v>
      </c>
      <c r="D219" s="278"/>
      <c r="E219" s="278"/>
      <c r="F219" s="168" t="s">
        <v>1075</v>
      </c>
      <c r="G219" s="277" t="s">
        <v>19</v>
      </c>
      <c r="H219" s="290" t="s">
        <v>20</v>
      </c>
      <c r="I219" s="277" t="s">
        <v>21</v>
      </c>
      <c r="J219" s="169"/>
      <c r="K219" s="261" t="s">
        <v>1079</v>
      </c>
      <c r="L219" s="283" t="s">
        <v>1080</v>
      </c>
      <c r="M219" s="172"/>
      <c r="N219" s="171" t="s">
        <v>1086</v>
      </c>
      <c r="O219" s="316" t="s">
        <v>1071</v>
      </c>
      <c r="P219" s="176"/>
      <c r="Q219" s="176"/>
      <c r="R219" s="176"/>
      <c r="S219" s="308" t="s">
        <v>1088</v>
      </c>
      <c r="T219" s="309"/>
      <c r="U219" s="309"/>
      <c r="V219" s="309"/>
      <c r="W219" s="310"/>
      <c r="X219" s="261" t="s">
        <v>1100</v>
      </c>
    </row>
    <row r="220" spans="1:24" s="44" customFormat="1" x14ac:dyDescent="0.5">
      <c r="A220" s="269"/>
      <c r="B220" s="177" t="s">
        <v>22</v>
      </c>
      <c r="C220" s="168" t="s">
        <v>1074</v>
      </c>
      <c r="D220" s="278"/>
      <c r="E220" s="278"/>
      <c r="F220" s="24" t="s">
        <v>1076</v>
      </c>
      <c r="G220" s="278"/>
      <c r="H220" s="290"/>
      <c r="I220" s="278"/>
      <c r="J220" s="169" t="s">
        <v>1078</v>
      </c>
      <c r="K220" s="262"/>
      <c r="L220" s="283"/>
      <c r="M220" s="173" t="s">
        <v>1081</v>
      </c>
      <c r="N220" s="171" t="s">
        <v>1085</v>
      </c>
      <c r="O220" s="317"/>
      <c r="P220" s="177"/>
      <c r="Q220" s="177" t="s">
        <v>1072</v>
      </c>
      <c r="R220" s="177" t="s">
        <v>1094</v>
      </c>
      <c r="S220" s="172"/>
      <c r="T220" s="281" t="s">
        <v>1079</v>
      </c>
      <c r="U220" s="261" t="s">
        <v>1080</v>
      </c>
      <c r="V220" s="170"/>
      <c r="W220" s="172" t="s">
        <v>1097</v>
      </c>
      <c r="X220" s="262"/>
    </row>
    <row r="221" spans="1:24" s="44" customFormat="1" x14ac:dyDescent="0.5">
      <c r="A221" s="269"/>
      <c r="B221" s="177"/>
      <c r="C221" s="168" t="s">
        <v>861</v>
      </c>
      <c r="D221" s="278"/>
      <c r="E221" s="278"/>
      <c r="F221" s="168" t="s">
        <v>1077</v>
      </c>
      <c r="G221" s="278"/>
      <c r="H221" s="290"/>
      <c r="I221" s="278"/>
      <c r="J221" s="169" t="s">
        <v>1082</v>
      </c>
      <c r="K221" s="262"/>
      <c r="L221" s="283"/>
      <c r="M221" s="173" t="s">
        <v>1084</v>
      </c>
      <c r="N221" s="171" t="s">
        <v>1087</v>
      </c>
      <c r="O221" s="317"/>
      <c r="P221" s="177" t="s">
        <v>1090</v>
      </c>
      <c r="Q221" s="177" t="s">
        <v>1091</v>
      </c>
      <c r="R221" s="177" t="s">
        <v>1095</v>
      </c>
      <c r="S221" s="173" t="s">
        <v>1078</v>
      </c>
      <c r="T221" s="284"/>
      <c r="U221" s="262"/>
      <c r="V221" s="170" t="s">
        <v>1081</v>
      </c>
      <c r="W221" s="173" t="s">
        <v>1098</v>
      </c>
      <c r="X221" s="262"/>
    </row>
    <row r="222" spans="1:24" s="44" customFormat="1" x14ac:dyDescent="0.5">
      <c r="A222" s="177"/>
      <c r="B222" s="177"/>
      <c r="C222" s="168"/>
      <c r="D222" s="168"/>
      <c r="E222" s="168"/>
      <c r="F222" s="168"/>
      <c r="G222" s="278"/>
      <c r="H222" s="290"/>
      <c r="I222" s="278"/>
      <c r="J222" s="169" t="s">
        <v>1083</v>
      </c>
      <c r="K222" s="262"/>
      <c r="L222" s="283"/>
      <c r="M222" s="173" t="s">
        <v>1085</v>
      </c>
      <c r="N222" s="171" t="s">
        <v>1072</v>
      </c>
      <c r="O222" s="317"/>
      <c r="P222" s="177"/>
      <c r="Q222" s="177" t="s">
        <v>1092</v>
      </c>
      <c r="R222" s="177" t="s">
        <v>1096</v>
      </c>
      <c r="S222" s="173" t="s">
        <v>1082</v>
      </c>
      <c r="T222" s="284"/>
      <c r="U222" s="262"/>
      <c r="V222" s="170" t="s">
        <v>1084</v>
      </c>
      <c r="W222" s="173" t="s">
        <v>1091</v>
      </c>
      <c r="X222" s="262"/>
    </row>
    <row r="223" spans="1:24" s="44" customFormat="1" x14ac:dyDescent="0.5">
      <c r="A223" s="193"/>
      <c r="B223" s="178"/>
      <c r="C223" s="175"/>
      <c r="D223" s="175"/>
      <c r="E223" s="175"/>
      <c r="F223" s="175"/>
      <c r="G223" s="175"/>
      <c r="H223" s="22"/>
      <c r="I223" s="175"/>
      <c r="J223" s="179"/>
      <c r="K223" s="175"/>
      <c r="L223" s="22"/>
      <c r="M223" s="175"/>
      <c r="N223" s="23"/>
      <c r="O223" s="318"/>
      <c r="P223" s="178"/>
      <c r="Q223" s="178" t="s">
        <v>1093</v>
      </c>
      <c r="R223" s="178"/>
      <c r="S223" s="174" t="s">
        <v>1083</v>
      </c>
      <c r="T223" s="296"/>
      <c r="U223" s="263"/>
      <c r="V223" s="30" t="s">
        <v>1085</v>
      </c>
      <c r="W223" s="174" t="s">
        <v>1099</v>
      </c>
      <c r="X223" s="263"/>
    </row>
    <row r="224" spans="1:24" s="44" customFormat="1" x14ac:dyDescent="0.5">
      <c r="A224" s="193">
        <v>1827</v>
      </c>
      <c r="B224" s="231" t="s">
        <v>13</v>
      </c>
      <c r="C224" s="32">
        <v>58414</v>
      </c>
      <c r="D224" s="32">
        <v>337</v>
      </c>
      <c r="E224" s="32">
        <v>1632</v>
      </c>
      <c r="F224" s="32">
        <v>4</v>
      </c>
      <c r="G224" s="32">
        <v>1</v>
      </c>
      <c r="H224" s="32" t="s">
        <v>25</v>
      </c>
      <c r="I224" s="32">
        <v>24</v>
      </c>
      <c r="J224" s="32"/>
      <c r="K224" s="32"/>
      <c r="L224" s="32">
        <f>SUM(G224*400+I224)</f>
        <v>424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228" t="s">
        <v>895</v>
      </c>
    </row>
    <row r="225" spans="1:24" s="44" customFormat="1" x14ac:dyDescent="0.5">
      <c r="A225" s="193">
        <v>1828</v>
      </c>
      <c r="B225" s="194" t="s">
        <v>13</v>
      </c>
      <c r="C225" s="32">
        <v>57570</v>
      </c>
      <c r="D225" s="32">
        <v>189</v>
      </c>
      <c r="E225" s="32">
        <v>3776</v>
      </c>
      <c r="F225" s="32">
        <v>4</v>
      </c>
      <c r="G225" s="32">
        <v>3</v>
      </c>
      <c r="H225" s="32" t="s">
        <v>25</v>
      </c>
      <c r="I225" s="32">
        <v>55</v>
      </c>
      <c r="J225" s="32"/>
      <c r="K225" s="32"/>
      <c r="L225" s="32">
        <f>SUM(G225*400+I225)</f>
        <v>1255</v>
      </c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42" t="s">
        <v>895</v>
      </c>
    </row>
    <row r="226" spans="1:24" s="44" customFormat="1" x14ac:dyDescent="0.5">
      <c r="A226" s="193">
        <v>1829</v>
      </c>
      <c r="B226" s="194" t="s">
        <v>13</v>
      </c>
      <c r="C226" s="32">
        <v>65459</v>
      </c>
      <c r="D226" s="32">
        <v>188</v>
      </c>
      <c r="E226" s="32">
        <v>3631</v>
      </c>
      <c r="F226" s="32">
        <v>4</v>
      </c>
      <c r="G226" s="32">
        <v>1</v>
      </c>
      <c r="H226" s="32" t="s">
        <v>25</v>
      </c>
      <c r="I226" s="32">
        <v>16</v>
      </c>
      <c r="J226" s="32"/>
      <c r="K226" s="32"/>
      <c r="L226" s="32"/>
      <c r="M226" s="32">
        <f>SUM(G226*400+I226)</f>
        <v>416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42" t="s">
        <v>538</v>
      </c>
    </row>
    <row r="227" spans="1:24" s="44" customFormat="1" x14ac:dyDescent="0.5">
      <c r="A227" s="193">
        <v>1830</v>
      </c>
      <c r="B227" s="194" t="s">
        <v>13</v>
      </c>
      <c r="C227" s="32">
        <v>58415</v>
      </c>
      <c r="D227" s="32">
        <v>334</v>
      </c>
      <c r="E227" s="32">
        <v>1633</v>
      </c>
      <c r="F227" s="32">
        <v>4</v>
      </c>
      <c r="G227" s="32">
        <v>1</v>
      </c>
      <c r="H227" s="32" t="s">
        <v>25</v>
      </c>
      <c r="I227" s="32">
        <v>28</v>
      </c>
      <c r="J227" s="32"/>
      <c r="K227" s="32"/>
      <c r="L227" s="32"/>
      <c r="M227" s="32">
        <f>SUM(G227*400+I227)</f>
        <v>428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42" t="s">
        <v>538</v>
      </c>
    </row>
    <row r="228" spans="1:24" s="44" customFormat="1" x14ac:dyDescent="0.5">
      <c r="A228" s="193">
        <v>1831</v>
      </c>
      <c r="B228" s="194" t="s">
        <v>13</v>
      </c>
      <c r="C228" s="32">
        <v>57571</v>
      </c>
      <c r="D228" s="32">
        <v>170</v>
      </c>
      <c r="E228" s="32">
        <v>3978</v>
      </c>
      <c r="F228" s="32">
        <v>4</v>
      </c>
      <c r="G228" s="32">
        <v>1</v>
      </c>
      <c r="H228" s="32" t="s">
        <v>25</v>
      </c>
      <c r="I228" s="32">
        <v>57</v>
      </c>
      <c r="J228" s="32"/>
      <c r="K228" s="32"/>
      <c r="L228" s="32"/>
      <c r="M228" s="32">
        <f>SUM(G228*400+I228)</f>
        <v>457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42" t="s">
        <v>538</v>
      </c>
    </row>
    <row r="229" spans="1:24" s="44" customFormat="1" x14ac:dyDescent="0.5">
      <c r="A229" s="193">
        <v>1832</v>
      </c>
      <c r="B229" s="194" t="s">
        <v>13</v>
      </c>
      <c r="C229" s="32">
        <v>57572</v>
      </c>
      <c r="D229" s="32">
        <v>191</v>
      </c>
      <c r="E229" s="32">
        <v>1579</v>
      </c>
      <c r="F229" s="32"/>
      <c r="G229" s="32">
        <v>4</v>
      </c>
      <c r="H229" s="32">
        <v>3</v>
      </c>
      <c r="I229" s="32">
        <v>56</v>
      </c>
      <c r="J229" s="32">
        <f>SUM(G229*400+H229*100+I229)</f>
        <v>1956</v>
      </c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42" t="s">
        <v>565</v>
      </c>
    </row>
    <row r="230" spans="1:24" s="44" customFormat="1" x14ac:dyDescent="0.5">
      <c r="A230" s="193">
        <v>1833</v>
      </c>
      <c r="B230" s="194" t="s">
        <v>13</v>
      </c>
      <c r="C230" s="32">
        <v>3952</v>
      </c>
      <c r="D230" s="32">
        <v>443</v>
      </c>
      <c r="E230" s="32">
        <v>4996</v>
      </c>
      <c r="F230" s="32">
        <v>4</v>
      </c>
      <c r="G230" s="32">
        <v>1</v>
      </c>
      <c r="H230" s="32" t="s">
        <v>25</v>
      </c>
      <c r="I230" s="32">
        <v>70.900000000000006</v>
      </c>
      <c r="J230" s="32">
        <f>SUM(G230*400+I230)</f>
        <v>470.9</v>
      </c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42" t="s">
        <v>565</v>
      </c>
    </row>
    <row r="231" spans="1:24" s="44" customFormat="1" x14ac:dyDescent="0.5">
      <c r="A231" s="193">
        <v>1834</v>
      </c>
      <c r="B231" s="194" t="s">
        <v>13</v>
      </c>
      <c r="C231" s="32">
        <v>58582</v>
      </c>
      <c r="D231" s="32">
        <v>8</v>
      </c>
      <c r="E231" s="32">
        <v>2681</v>
      </c>
      <c r="F231" s="32">
        <v>4</v>
      </c>
      <c r="G231" s="32">
        <v>31</v>
      </c>
      <c r="H231" s="32">
        <v>1</v>
      </c>
      <c r="I231" s="32">
        <v>42.9</v>
      </c>
      <c r="J231" s="32"/>
      <c r="K231" s="32"/>
      <c r="L231" s="32"/>
      <c r="M231" s="32"/>
      <c r="N231" s="32">
        <f>SUM(G231*400+H231*100+I231)</f>
        <v>12542.9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42" t="s">
        <v>888</v>
      </c>
    </row>
    <row r="232" spans="1:24" s="44" customFormat="1" x14ac:dyDescent="0.5">
      <c r="A232" s="193">
        <v>1835</v>
      </c>
      <c r="B232" s="194" t="s">
        <v>13</v>
      </c>
      <c r="C232" s="32">
        <v>58467</v>
      </c>
      <c r="D232" s="32">
        <v>9</v>
      </c>
      <c r="E232" s="32">
        <v>2682</v>
      </c>
      <c r="F232" s="32">
        <v>4</v>
      </c>
      <c r="G232" s="32">
        <v>6</v>
      </c>
      <c r="H232" s="32">
        <v>3</v>
      </c>
      <c r="I232" s="32">
        <v>93.3</v>
      </c>
      <c r="J232" s="32"/>
      <c r="K232" s="32"/>
      <c r="L232" s="32"/>
      <c r="M232" s="32">
        <f>SUM(G232*400+H232*100+I232)</f>
        <v>2793.3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42" t="s">
        <v>538</v>
      </c>
    </row>
    <row r="233" spans="1:24" s="44" customFormat="1" x14ac:dyDescent="0.5">
      <c r="A233" s="193">
        <v>1836</v>
      </c>
      <c r="B233" s="194" t="s">
        <v>13</v>
      </c>
      <c r="C233" s="32">
        <v>11780</v>
      </c>
      <c r="D233" s="32">
        <v>511</v>
      </c>
      <c r="E233" s="32">
        <v>9064</v>
      </c>
      <c r="F233" s="32">
        <v>14</v>
      </c>
      <c r="G233" s="32">
        <v>2</v>
      </c>
      <c r="H233" s="32">
        <v>3</v>
      </c>
      <c r="I233" s="32">
        <v>57.1</v>
      </c>
      <c r="J233" s="32"/>
      <c r="K233" s="32"/>
      <c r="L233" s="32"/>
      <c r="M233" s="32">
        <f>SUM(G233*400+H233*100+I233)</f>
        <v>1157.0999999999999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42" t="s">
        <v>538</v>
      </c>
    </row>
    <row r="234" spans="1:24" s="44" customFormat="1" x14ac:dyDescent="0.5">
      <c r="A234" s="193">
        <v>1837</v>
      </c>
      <c r="B234" s="194" t="s">
        <v>13</v>
      </c>
      <c r="C234" s="32">
        <v>11779</v>
      </c>
      <c r="D234" s="32">
        <v>510</v>
      </c>
      <c r="E234" s="32">
        <v>9063</v>
      </c>
      <c r="F234" s="32">
        <v>8</v>
      </c>
      <c r="G234" s="32">
        <v>2</v>
      </c>
      <c r="H234" s="32">
        <v>3</v>
      </c>
      <c r="I234" s="32">
        <v>14</v>
      </c>
      <c r="J234" s="32"/>
      <c r="K234" s="32"/>
      <c r="L234" s="32"/>
      <c r="M234" s="32">
        <f>SUM(G234*400+H234*100+I234)</f>
        <v>1114</v>
      </c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42" t="s">
        <v>538</v>
      </c>
    </row>
    <row r="235" spans="1:24" s="44" customFormat="1" x14ac:dyDescent="0.5">
      <c r="A235" s="193">
        <v>1838</v>
      </c>
      <c r="B235" s="194" t="s">
        <v>13</v>
      </c>
      <c r="C235" s="32">
        <v>11778</v>
      </c>
      <c r="D235" s="32">
        <v>509</v>
      </c>
      <c r="E235" s="32">
        <v>9062</v>
      </c>
      <c r="F235" s="32">
        <v>8</v>
      </c>
      <c r="G235" s="32">
        <v>2</v>
      </c>
      <c r="H235" s="32">
        <v>3</v>
      </c>
      <c r="I235" s="32">
        <v>11.4</v>
      </c>
      <c r="J235" s="32">
        <f>SUM(G235*400+H235*100+I235)</f>
        <v>1111.4000000000001</v>
      </c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42" t="s">
        <v>533</v>
      </c>
    </row>
    <row r="236" spans="1:24" s="44" customFormat="1" x14ac:dyDescent="0.5">
      <c r="A236" s="193">
        <v>1839</v>
      </c>
      <c r="B236" s="194" t="s">
        <v>13</v>
      </c>
      <c r="C236" s="32">
        <v>11777</v>
      </c>
      <c r="D236" s="32">
        <v>508</v>
      </c>
      <c r="E236" s="32">
        <v>9061</v>
      </c>
      <c r="F236" s="32">
        <v>15</v>
      </c>
      <c r="G236" s="32">
        <v>2</v>
      </c>
      <c r="H236" s="32">
        <v>3</v>
      </c>
      <c r="I236" s="32">
        <v>1.9</v>
      </c>
      <c r="J236" s="32"/>
      <c r="K236" s="32"/>
      <c r="L236" s="32"/>
      <c r="M236" s="32">
        <f>SUM(G236*400+H236*100+I236)</f>
        <v>1101.9000000000001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42" t="s">
        <v>538</v>
      </c>
    </row>
    <row r="237" spans="1:24" s="44" customFormat="1" x14ac:dyDescent="0.5">
      <c r="A237" s="193">
        <v>1840</v>
      </c>
      <c r="B237" s="194" t="s">
        <v>13</v>
      </c>
      <c r="C237" s="32">
        <v>1315</v>
      </c>
      <c r="D237" s="32">
        <v>11</v>
      </c>
      <c r="E237" s="32">
        <v>4588</v>
      </c>
      <c r="F237" s="32">
        <v>8</v>
      </c>
      <c r="G237" s="32">
        <v>11</v>
      </c>
      <c r="H237" s="32">
        <v>1</v>
      </c>
      <c r="I237" s="32">
        <v>66</v>
      </c>
      <c r="J237" s="32"/>
      <c r="K237" s="32"/>
      <c r="L237" s="32">
        <f>SUM(G237*400+H237*100+I237)</f>
        <v>4566</v>
      </c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42" t="s">
        <v>595</v>
      </c>
    </row>
    <row r="238" spans="1:24" s="44" customFormat="1" x14ac:dyDescent="0.5">
      <c r="A238" s="193">
        <v>1841</v>
      </c>
      <c r="B238" s="194" t="s">
        <v>13</v>
      </c>
      <c r="C238" s="32">
        <v>9384</v>
      </c>
      <c r="D238" s="32">
        <v>43</v>
      </c>
      <c r="E238" s="32">
        <v>8009</v>
      </c>
      <c r="F238" s="32"/>
      <c r="G238" s="32" t="s">
        <v>25</v>
      </c>
      <c r="H238" s="32">
        <v>3</v>
      </c>
      <c r="I238" s="32">
        <v>3</v>
      </c>
      <c r="J238" s="32"/>
      <c r="K238" s="32"/>
      <c r="L238" s="32"/>
      <c r="M238" s="32">
        <f>SUM(H238*100+I238)</f>
        <v>303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42" t="s">
        <v>538</v>
      </c>
    </row>
    <row r="239" spans="1:24" s="44" customFormat="1" x14ac:dyDescent="0.5">
      <c r="A239" s="193">
        <v>1842</v>
      </c>
      <c r="B239" s="194" t="s">
        <v>13</v>
      </c>
      <c r="C239" s="32">
        <v>9379</v>
      </c>
      <c r="D239" s="32">
        <v>38</v>
      </c>
      <c r="E239" s="32">
        <v>8004</v>
      </c>
      <c r="F239" s="32"/>
      <c r="G239" s="32">
        <v>1</v>
      </c>
      <c r="H239" s="32" t="s">
        <v>25</v>
      </c>
      <c r="I239" s="32">
        <v>69</v>
      </c>
      <c r="J239" s="32">
        <f>SUM(G239*400+I239)</f>
        <v>469</v>
      </c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42" t="s">
        <v>542</v>
      </c>
    </row>
    <row r="240" spans="1:24" s="44" customFormat="1" x14ac:dyDescent="0.5">
      <c r="A240" s="193">
        <v>1843</v>
      </c>
      <c r="B240" s="194" t="s">
        <v>13</v>
      </c>
      <c r="C240" s="32">
        <v>10746</v>
      </c>
      <c r="D240" s="32">
        <v>81</v>
      </c>
      <c r="E240" s="32">
        <v>8661</v>
      </c>
      <c r="F240" s="32"/>
      <c r="G240" s="32">
        <v>1</v>
      </c>
      <c r="H240" s="32" t="s">
        <v>25</v>
      </c>
      <c r="I240" s="32">
        <v>3</v>
      </c>
      <c r="J240" s="32"/>
      <c r="K240" s="32"/>
      <c r="L240" s="32"/>
      <c r="M240" s="32">
        <f>SUM(G240*400+I240)</f>
        <v>403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42" t="s">
        <v>538</v>
      </c>
    </row>
    <row r="241" spans="1:24" s="44" customFormat="1" x14ac:dyDescent="0.5">
      <c r="A241" s="193">
        <v>1844</v>
      </c>
      <c r="B241" s="194" t="s">
        <v>13</v>
      </c>
      <c r="C241" s="32">
        <v>9380</v>
      </c>
      <c r="D241" s="32">
        <v>39</v>
      </c>
      <c r="E241" s="32">
        <v>8005</v>
      </c>
      <c r="F241" s="32"/>
      <c r="G241" s="32">
        <v>1</v>
      </c>
      <c r="H241" s="32" t="s">
        <v>25</v>
      </c>
      <c r="I241" s="32">
        <v>89</v>
      </c>
      <c r="J241" s="32">
        <f>SUM(G241*400+I241)</f>
        <v>489</v>
      </c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42" t="s">
        <v>542</v>
      </c>
    </row>
    <row r="242" spans="1:24" s="44" customFormat="1" x14ac:dyDescent="0.5">
      <c r="A242" s="193">
        <v>1845</v>
      </c>
      <c r="B242" s="194" t="s">
        <v>13</v>
      </c>
      <c r="C242" s="32">
        <v>9381</v>
      </c>
      <c r="D242" s="32">
        <v>40</v>
      </c>
      <c r="E242" s="32">
        <v>8006</v>
      </c>
      <c r="F242" s="32"/>
      <c r="G242" s="32">
        <v>1</v>
      </c>
      <c r="H242" s="32" t="s">
        <v>25</v>
      </c>
      <c r="I242" s="32">
        <v>15</v>
      </c>
      <c r="J242" s="32"/>
      <c r="K242" s="32"/>
      <c r="L242" s="32"/>
      <c r="M242" s="32">
        <f>SUM(G242*400+I242)</f>
        <v>415</v>
      </c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42" t="s">
        <v>538</v>
      </c>
    </row>
    <row r="243" spans="1:24" s="63" customFormat="1" x14ac:dyDescent="0.5">
      <c r="A243" s="193">
        <v>1846</v>
      </c>
      <c r="B243" s="194" t="s">
        <v>13</v>
      </c>
      <c r="C243" s="59">
        <v>9382</v>
      </c>
      <c r="D243" s="59">
        <v>41</v>
      </c>
      <c r="E243" s="59">
        <v>8007</v>
      </c>
      <c r="F243" s="59"/>
      <c r="G243" s="59">
        <v>1</v>
      </c>
      <c r="H243" s="59">
        <v>2</v>
      </c>
      <c r="I243" s="59">
        <v>90</v>
      </c>
      <c r="J243" s="59"/>
      <c r="K243" s="59">
        <f>SUM(G243*400+H243*100+I243)</f>
        <v>690</v>
      </c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40" t="s">
        <v>1049</v>
      </c>
    </row>
    <row r="244" spans="1:24" s="63" customFormat="1" x14ac:dyDescent="0.5">
      <c r="A244" s="193">
        <v>1847</v>
      </c>
      <c r="B244" s="195" t="s">
        <v>13</v>
      </c>
      <c r="C244" s="59">
        <v>9383</v>
      </c>
      <c r="D244" s="59">
        <v>42</v>
      </c>
      <c r="E244" s="59">
        <v>8008</v>
      </c>
      <c r="F244" s="59"/>
      <c r="G244" s="59">
        <v>1</v>
      </c>
      <c r="H244" s="59" t="s">
        <v>25</v>
      </c>
      <c r="I244" s="59">
        <v>39</v>
      </c>
      <c r="J244" s="59"/>
      <c r="K244" s="59"/>
      <c r="L244" s="59">
        <f>SUM(G244*400+I244)</f>
        <v>439</v>
      </c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40" t="s">
        <v>1050</v>
      </c>
    </row>
    <row r="245" spans="1:24" s="63" customFormat="1" x14ac:dyDescent="0.5">
      <c r="A245" s="193">
        <v>1848</v>
      </c>
      <c r="B245" s="195" t="s">
        <v>13</v>
      </c>
      <c r="C245" s="59">
        <v>9385</v>
      </c>
      <c r="D245" s="59">
        <v>44</v>
      </c>
      <c r="E245" s="59">
        <v>8010</v>
      </c>
      <c r="F245" s="59"/>
      <c r="G245" s="59" t="s">
        <v>25</v>
      </c>
      <c r="H245" s="59">
        <v>3</v>
      </c>
      <c r="I245" s="59">
        <v>69</v>
      </c>
      <c r="J245" s="59">
        <f>SUM(H245*100+I245)</f>
        <v>369</v>
      </c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42" t="s">
        <v>897</v>
      </c>
    </row>
    <row r="246" spans="1:24" s="63" customFormat="1" x14ac:dyDescent="0.5">
      <c r="A246" s="193">
        <v>1849</v>
      </c>
      <c r="B246" s="195" t="s">
        <v>13</v>
      </c>
      <c r="C246" s="59">
        <v>9386</v>
      </c>
      <c r="D246" s="59">
        <v>45</v>
      </c>
      <c r="E246" s="59">
        <v>8011</v>
      </c>
      <c r="F246" s="59"/>
      <c r="G246" s="59">
        <v>1</v>
      </c>
      <c r="H246" s="59" t="s">
        <v>25</v>
      </c>
      <c r="I246" s="59">
        <v>4</v>
      </c>
      <c r="J246" s="59">
        <f>SUM(G246*400+I246)</f>
        <v>404</v>
      </c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42" t="s">
        <v>897</v>
      </c>
    </row>
    <row r="247" spans="1:24" s="63" customFormat="1" x14ac:dyDescent="0.5">
      <c r="A247" s="193">
        <v>1850</v>
      </c>
      <c r="B247" s="195" t="s">
        <v>13</v>
      </c>
      <c r="C247" s="59">
        <v>9387</v>
      </c>
      <c r="D247" s="59">
        <v>46</v>
      </c>
      <c r="E247" s="59">
        <v>4012</v>
      </c>
      <c r="F247" s="59"/>
      <c r="G247" s="59">
        <v>1</v>
      </c>
      <c r="H247" s="59">
        <v>2</v>
      </c>
      <c r="I247" s="59">
        <v>3</v>
      </c>
      <c r="J247" s="59">
        <f>SUM(G247*400+H247*100+I247)</f>
        <v>603</v>
      </c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42" t="s">
        <v>897</v>
      </c>
    </row>
    <row r="248" spans="1:24" s="63" customFormat="1" x14ac:dyDescent="0.5">
      <c r="A248" s="193">
        <v>1851</v>
      </c>
      <c r="B248" s="195" t="s">
        <v>13</v>
      </c>
      <c r="C248" s="59">
        <v>9388</v>
      </c>
      <c r="D248" s="59">
        <v>47</v>
      </c>
      <c r="E248" s="59">
        <v>8013</v>
      </c>
      <c r="F248" s="59"/>
      <c r="G248" s="59">
        <v>1</v>
      </c>
      <c r="H248" s="59">
        <v>2</v>
      </c>
      <c r="I248" s="59">
        <v>72</v>
      </c>
      <c r="J248" s="59">
        <f>SUM(G248*400+H248*100+I248)</f>
        <v>672</v>
      </c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42" t="s">
        <v>897</v>
      </c>
    </row>
    <row r="249" spans="1:24" s="44" customFormat="1" ht="27.75" x14ac:dyDescent="0.65">
      <c r="A249" s="315" t="s">
        <v>2010</v>
      </c>
      <c r="B249" s="315"/>
      <c r="C249" s="315"/>
      <c r="D249" s="315"/>
      <c r="E249" s="315"/>
      <c r="F249" s="315"/>
      <c r="G249" s="315"/>
      <c r="H249" s="315"/>
      <c r="I249" s="315"/>
      <c r="J249" s="315"/>
      <c r="K249" s="315"/>
      <c r="L249" s="315"/>
      <c r="M249" s="315"/>
      <c r="N249" s="315"/>
      <c r="O249" s="315"/>
      <c r="P249" s="315"/>
      <c r="Q249" s="315"/>
      <c r="R249" s="315"/>
      <c r="S249" s="315"/>
      <c r="T249" s="315"/>
      <c r="U249" s="315"/>
      <c r="V249" s="315"/>
      <c r="W249" s="315"/>
      <c r="X249" s="315"/>
    </row>
    <row r="250" spans="1:24" s="44" customFormat="1" ht="27.75" x14ac:dyDescent="0.5">
      <c r="A250" s="313" t="s">
        <v>1102</v>
      </c>
      <c r="B250" s="313"/>
      <c r="C250" s="313"/>
      <c r="D250" s="313"/>
      <c r="E250" s="313"/>
      <c r="F250" s="313"/>
      <c r="G250" s="313"/>
      <c r="H250" s="313"/>
      <c r="I250" s="313"/>
      <c r="J250" s="313"/>
      <c r="K250" s="313"/>
      <c r="L250" s="313"/>
      <c r="M250" s="313"/>
      <c r="N250" s="313"/>
      <c r="O250" s="313"/>
      <c r="P250" s="313"/>
      <c r="Q250" s="313"/>
      <c r="R250" s="313"/>
      <c r="S250" s="313"/>
      <c r="T250" s="313"/>
      <c r="U250" s="313"/>
      <c r="V250" s="313"/>
      <c r="W250" s="313"/>
      <c r="X250" s="313"/>
    </row>
    <row r="251" spans="1:24" s="44" customFormat="1" ht="27.75" x14ac:dyDescent="0.5">
      <c r="A251" s="276" t="s">
        <v>1069</v>
      </c>
      <c r="B251" s="276"/>
      <c r="C251" s="276"/>
      <c r="D251" s="276"/>
      <c r="E251" s="276"/>
      <c r="F251" s="276"/>
      <c r="G251" s="276"/>
      <c r="H251" s="276"/>
      <c r="I251" s="276"/>
      <c r="J251" s="276"/>
      <c r="K251" s="276"/>
      <c r="L251" s="276"/>
      <c r="M251" s="276"/>
      <c r="N251" s="276"/>
      <c r="O251" s="276"/>
      <c r="P251" s="276"/>
      <c r="Q251" s="276"/>
      <c r="R251" s="276"/>
      <c r="S251" s="276"/>
      <c r="T251" s="276"/>
      <c r="U251" s="276"/>
      <c r="V251" s="276"/>
      <c r="W251" s="276"/>
      <c r="X251" s="276"/>
    </row>
    <row r="252" spans="1:24" s="44" customFormat="1" ht="27.75" x14ac:dyDescent="0.65">
      <c r="A252" s="314" t="s">
        <v>1070</v>
      </c>
      <c r="B252" s="314"/>
      <c r="C252" s="314"/>
      <c r="D252" s="314"/>
      <c r="E252" s="314"/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  <c r="U252" s="314"/>
      <c r="V252" s="314"/>
      <c r="W252" s="314"/>
      <c r="X252" s="314"/>
    </row>
    <row r="253" spans="1:24" s="44" customFormat="1" x14ac:dyDescent="0.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</row>
    <row r="254" spans="1:24" s="44" customFormat="1" x14ac:dyDescent="0.5">
      <c r="A254" s="268" t="s">
        <v>1071</v>
      </c>
      <c r="B254" s="176"/>
      <c r="C254" s="167"/>
      <c r="D254" s="277" t="s">
        <v>0</v>
      </c>
      <c r="E254" s="277" t="s">
        <v>1</v>
      </c>
      <c r="F254" s="167"/>
      <c r="G254" s="291" t="s">
        <v>18</v>
      </c>
      <c r="H254" s="292"/>
      <c r="I254" s="293"/>
      <c r="J254" s="265" t="s">
        <v>1088</v>
      </c>
      <c r="K254" s="266"/>
      <c r="L254" s="266"/>
      <c r="M254" s="266"/>
      <c r="N254" s="267"/>
      <c r="O254" s="272" t="s">
        <v>1101</v>
      </c>
      <c r="P254" s="272"/>
      <c r="Q254" s="272"/>
      <c r="R254" s="272"/>
      <c r="S254" s="272"/>
      <c r="T254" s="272"/>
      <c r="U254" s="272"/>
      <c r="V254" s="272"/>
      <c r="W254" s="272"/>
      <c r="X254" s="273"/>
    </row>
    <row r="255" spans="1:24" s="44" customFormat="1" x14ac:dyDescent="0.5">
      <c r="A255" s="269"/>
      <c r="B255" s="177" t="s">
        <v>1072</v>
      </c>
      <c r="C255" s="168" t="s">
        <v>1073</v>
      </c>
      <c r="D255" s="278"/>
      <c r="E255" s="278"/>
      <c r="F255" s="168" t="s">
        <v>1075</v>
      </c>
      <c r="G255" s="277" t="s">
        <v>19</v>
      </c>
      <c r="H255" s="290" t="s">
        <v>20</v>
      </c>
      <c r="I255" s="277" t="s">
        <v>21</v>
      </c>
      <c r="J255" s="169"/>
      <c r="K255" s="261" t="s">
        <v>1079</v>
      </c>
      <c r="L255" s="283" t="s">
        <v>1080</v>
      </c>
      <c r="M255" s="172"/>
      <c r="N255" s="171" t="s">
        <v>1086</v>
      </c>
      <c r="O255" s="316" t="s">
        <v>1071</v>
      </c>
      <c r="P255" s="176"/>
      <c r="Q255" s="176"/>
      <c r="R255" s="176"/>
      <c r="S255" s="308" t="s">
        <v>1088</v>
      </c>
      <c r="T255" s="309"/>
      <c r="U255" s="309"/>
      <c r="V255" s="309"/>
      <c r="W255" s="310"/>
      <c r="X255" s="261" t="s">
        <v>1100</v>
      </c>
    </row>
    <row r="256" spans="1:24" s="44" customFormat="1" x14ac:dyDescent="0.5">
      <c r="A256" s="269"/>
      <c r="B256" s="177" t="s">
        <v>22</v>
      </c>
      <c r="C256" s="168" t="s">
        <v>1074</v>
      </c>
      <c r="D256" s="278"/>
      <c r="E256" s="278"/>
      <c r="F256" s="24" t="s">
        <v>1076</v>
      </c>
      <c r="G256" s="278"/>
      <c r="H256" s="290"/>
      <c r="I256" s="278"/>
      <c r="J256" s="169" t="s">
        <v>1078</v>
      </c>
      <c r="K256" s="262"/>
      <c r="L256" s="283"/>
      <c r="M256" s="173" t="s">
        <v>1081</v>
      </c>
      <c r="N256" s="171" t="s">
        <v>1085</v>
      </c>
      <c r="O256" s="317"/>
      <c r="P256" s="177"/>
      <c r="Q256" s="177" t="s">
        <v>1072</v>
      </c>
      <c r="R256" s="177" t="s">
        <v>1094</v>
      </c>
      <c r="S256" s="172"/>
      <c r="T256" s="281" t="s">
        <v>1079</v>
      </c>
      <c r="U256" s="261" t="s">
        <v>1080</v>
      </c>
      <c r="V256" s="170"/>
      <c r="W256" s="172" t="s">
        <v>1097</v>
      </c>
      <c r="X256" s="262"/>
    </row>
    <row r="257" spans="1:24" s="44" customFormat="1" x14ac:dyDescent="0.5">
      <c r="A257" s="269"/>
      <c r="B257" s="177"/>
      <c r="C257" s="168" t="s">
        <v>861</v>
      </c>
      <c r="D257" s="278"/>
      <c r="E257" s="278"/>
      <c r="F257" s="168" t="s">
        <v>1077</v>
      </c>
      <c r="G257" s="278"/>
      <c r="H257" s="290"/>
      <c r="I257" s="278"/>
      <c r="J257" s="169" t="s">
        <v>1082</v>
      </c>
      <c r="K257" s="262"/>
      <c r="L257" s="283"/>
      <c r="M257" s="173" t="s">
        <v>1084</v>
      </c>
      <c r="N257" s="171" t="s">
        <v>1087</v>
      </c>
      <c r="O257" s="317"/>
      <c r="P257" s="177" t="s">
        <v>1090</v>
      </c>
      <c r="Q257" s="177" t="s">
        <v>1091</v>
      </c>
      <c r="R257" s="177" t="s">
        <v>1095</v>
      </c>
      <c r="S257" s="173" t="s">
        <v>1078</v>
      </c>
      <c r="T257" s="284"/>
      <c r="U257" s="262"/>
      <c r="V257" s="170" t="s">
        <v>1081</v>
      </c>
      <c r="W257" s="173" t="s">
        <v>1098</v>
      </c>
      <c r="X257" s="262"/>
    </row>
    <row r="258" spans="1:24" s="44" customFormat="1" x14ac:dyDescent="0.5">
      <c r="A258" s="177"/>
      <c r="B258" s="177"/>
      <c r="C258" s="168"/>
      <c r="D258" s="168"/>
      <c r="E258" s="168"/>
      <c r="F258" s="168"/>
      <c r="G258" s="278"/>
      <c r="H258" s="290"/>
      <c r="I258" s="278"/>
      <c r="J258" s="169" t="s">
        <v>1083</v>
      </c>
      <c r="K258" s="262"/>
      <c r="L258" s="283"/>
      <c r="M258" s="173" t="s">
        <v>1085</v>
      </c>
      <c r="N258" s="171" t="s">
        <v>1072</v>
      </c>
      <c r="O258" s="317"/>
      <c r="P258" s="177"/>
      <c r="Q258" s="177" t="s">
        <v>1092</v>
      </c>
      <c r="R258" s="177" t="s">
        <v>1096</v>
      </c>
      <c r="S258" s="173" t="s">
        <v>1082</v>
      </c>
      <c r="T258" s="284"/>
      <c r="U258" s="262"/>
      <c r="V258" s="170" t="s">
        <v>1084</v>
      </c>
      <c r="W258" s="173" t="s">
        <v>1091</v>
      </c>
      <c r="X258" s="262"/>
    </row>
    <row r="259" spans="1:24" s="44" customFormat="1" x14ac:dyDescent="0.5">
      <c r="A259" s="193"/>
      <c r="B259" s="178"/>
      <c r="C259" s="175"/>
      <c r="D259" s="175"/>
      <c r="E259" s="175"/>
      <c r="F259" s="175"/>
      <c r="G259" s="175"/>
      <c r="H259" s="22"/>
      <c r="I259" s="175"/>
      <c r="J259" s="179"/>
      <c r="K259" s="175"/>
      <c r="L259" s="22"/>
      <c r="M259" s="175"/>
      <c r="N259" s="23"/>
      <c r="O259" s="318"/>
      <c r="P259" s="178"/>
      <c r="Q259" s="178" t="s">
        <v>1093</v>
      </c>
      <c r="R259" s="178"/>
      <c r="S259" s="174" t="s">
        <v>1083</v>
      </c>
      <c r="T259" s="296"/>
      <c r="U259" s="263"/>
      <c r="V259" s="30" t="s">
        <v>1085</v>
      </c>
      <c r="W259" s="174" t="s">
        <v>1099</v>
      </c>
      <c r="X259" s="263"/>
    </row>
    <row r="260" spans="1:24" s="44" customFormat="1" x14ac:dyDescent="0.5">
      <c r="A260" s="193">
        <v>1852</v>
      </c>
      <c r="B260" s="195" t="s">
        <v>13</v>
      </c>
      <c r="C260" s="59">
        <v>9392</v>
      </c>
      <c r="D260" s="59">
        <v>51</v>
      </c>
      <c r="E260" s="59">
        <v>8017</v>
      </c>
      <c r="F260" s="59"/>
      <c r="G260" s="59">
        <v>1</v>
      </c>
      <c r="H260" s="59">
        <v>1</v>
      </c>
      <c r="I260" s="59">
        <v>38</v>
      </c>
      <c r="J260" s="59">
        <f>SUM(G260*400+H260*100+I260)</f>
        <v>538</v>
      </c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228" t="s">
        <v>538</v>
      </c>
    </row>
    <row r="261" spans="1:24" s="44" customFormat="1" x14ac:dyDescent="0.5">
      <c r="A261" s="193">
        <v>1853</v>
      </c>
      <c r="B261" s="195" t="s">
        <v>13</v>
      </c>
      <c r="C261" s="59">
        <v>9391</v>
      </c>
      <c r="D261" s="59">
        <v>50</v>
      </c>
      <c r="E261" s="59">
        <v>8016</v>
      </c>
      <c r="F261" s="59"/>
      <c r="G261" s="59">
        <v>1</v>
      </c>
      <c r="H261" s="59">
        <v>1</v>
      </c>
      <c r="I261" s="59">
        <v>93</v>
      </c>
      <c r="J261" s="59">
        <f>SUM(G261*400+H261*100+I261)</f>
        <v>593</v>
      </c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228" t="s">
        <v>897</v>
      </c>
    </row>
    <row r="262" spans="1:24" s="44" customFormat="1" x14ac:dyDescent="0.5">
      <c r="A262" s="193">
        <v>1854</v>
      </c>
      <c r="B262" s="195" t="s">
        <v>13</v>
      </c>
      <c r="C262" s="32">
        <v>11619</v>
      </c>
      <c r="D262" s="32">
        <v>59</v>
      </c>
      <c r="E262" s="32">
        <v>8025</v>
      </c>
      <c r="F262" s="32"/>
      <c r="G262" s="32">
        <v>1</v>
      </c>
      <c r="H262" s="32">
        <v>1</v>
      </c>
      <c r="I262" s="32">
        <v>67</v>
      </c>
      <c r="J262" s="32"/>
      <c r="K262" s="32"/>
      <c r="L262" s="32"/>
      <c r="M262" s="32">
        <f>SUM(G262*400+H262*100+I262)</f>
        <v>567</v>
      </c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228" t="s">
        <v>538</v>
      </c>
    </row>
    <row r="263" spans="1:24" s="44" customFormat="1" x14ac:dyDescent="0.5">
      <c r="A263" s="193">
        <v>1855</v>
      </c>
      <c r="B263" s="195" t="s">
        <v>13</v>
      </c>
      <c r="C263" s="32">
        <v>9401</v>
      </c>
      <c r="D263" s="32">
        <v>60</v>
      </c>
      <c r="E263" s="32">
        <v>8026</v>
      </c>
      <c r="F263" s="32"/>
      <c r="G263" s="32">
        <v>1</v>
      </c>
      <c r="H263" s="32">
        <v>1</v>
      </c>
      <c r="I263" s="32">
        <v>20</v>
      </c>
      <c r="J263" s="32"/>
      <c r="K263" s="32"/>
      <c r="L263" s="32"/>
      <c r="M263" s="32">
        <f>SUM(G263*400+H263*100+I263)</f>
        <v>520</v>
      </c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228" t="s">
        <v>538</v>
      </c>
    </row>
    <row r="264" spans="1:24" s="44" customFormat="1" x14ac:dyDescent="0.5">
      <c r="A264" s="193">
        <v>1856</v>
      </c>
      <c r="B264" s="195" t="s">
        <v>13</v>
      </c>
      <c r="C264" s="32">
        <v>56525</v>
      </c>
      <c r="D264" s="32">
        <v>334</v>
      </c>
      <c r="E264" s="32">
        <v>3865</v>
      </c>
      <c r="F264" s="32">
        <v>8</v>
      </c>
      <c r="G264" s="32">
        <v>5</v>
      </c>
      <c r="H264" s="32">
        <v>3</v>
      </c>
      <c r="I264" s="32">
        <v>2</v>
      </c>
      <c r="J264" s="32">
        <f>SUM(G264*400+H264*100+I264)</f>
        <v>2302</v>
      </c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228" t="s">
        <v>533</v>
      </c>
    </row>
    <row r="265" spans="1:24" s="44" customFormat="1" x14ac:dyDescent="0.5">
      <c r="A265" s="193">
        <v>1857</v>
      </c>
      <c r="B265" s="195" t="s">
        <v>13</v>
      </c>
      <c r="C265" s="32">
        <v>11757</v>
      </c>
      <c r="D265" s="32">
        <v>561</v>
      </c>
      <c r="E265" s="32">
        <v>9038</v>
      </c>
      <c r="F265" s="32">
        <v>8</v>
      </c>
      <c r="G265" s="32">
        <v>2</v>
      </c>
      <c r="H265" s="32">
        <v>2</v>
      </c>
      <c r="I265" s="32">
        <v>8.5</v>
      </c>
      <c r="J265" s="32">
        <f>SUM(G265*400+H265*100+I265)</f>
        <v>1008.5</v>
      </c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228" t="s">
        <v>533</v>
      </c>
    </row>
    <row r="266" spans="1:24" s="44" customFormat="1" x14ac:dyDescent="0.5">
      <c r="A266" s="193">
        <v>1858</v>
      </c>
      <c r="B266" s="195" t="s">
        <v>13</v>
      </c>
      <c r="C266" s="32">
        <v>11756</v>
      </c>
      <c r="D266" s="32">
        <v>560</v>
      </c>
      <c r="E266" s="32">
        <v>9037</v>
      </c>
      <c r="F266" s="32">
        <v>14</v>
      </c>
      <c r="G266" s="32">
        <v>1</v>
      </c>
      <c r="H266" s="32" t="s">
        <v>25</v>
      </c>
      <c r="I266" s="32">
        <v>65</v>
      </c>
      <c r="J266" s="32">
        <f>SUM(G266*400+I266)</f>
        <v>465</v>
      </c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228" t="s">
        <v>533</v>
      </c>
    </row>
    <row r="267" spans="1:24" s="44" customFormat="1" x14ac:dyDescent="0.5">
      <c r="A267" s="193">
        <v>1859</v>
      </c>
      <c r="B267" s="195" t="s">
        <v>13</v>
      </c>
      <c r="C267" s="32">
        <v>56522</v>
      </c>
      <c r="D267" s="32">
        <v>329</v>
      </c>
      <c r="E267" s="32">
        <v>3846</v>
      </c>
      <c r="F267" s="32">
        <v>4</v>
      </c>
      <c r="G267" s="32">
        <v>2</v>
      </c>
      <c r="H267" s="32">
        <v>1</v>
      </c>
      <c r="I267" s="32">
        <v>53</v>
      </c>
      <c r="J267" s="32">
        <f>SUM(G267*400+H267*100+I267)</f>
        <v>953</v>
      </c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228" t="s">
        <v>533</v>
      </c>
    </row>
    <row r="268" spans="1:24" s="44" customFormat="1" x14ac:dyDescent="0.5">
      <c r="A268" s="193">
        <v>1860</v>
      </c>
      <c r="B268" s="195" t="s">
        <v>13</v>
      </c>
      <c r="C268" s="32">
        <v>989</v>
      </c>
      <c r="D268" s="32">
        <v>10</v>
      </c>
      <c r="E268" s="32">
        <v>4390</v>
      </c>
      <c r="F268" s="32">
        <v>8</v>
      </c>
      <c r="G268" s="32">
        <v>4</v>
      </c>
      <c r="H268" s="32">
        <v>2</v>
      </c>
      <c r="I268" s="32">
        <v>60</v>
      </c>
      <c r="J268" s="32">
        <f>SUM(G268*400+H268*100+I268)</f>
        <v>1860</v>
      </c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228" t="s">
        <v>533</v>
      </c>
    </row>
    <row r="269" spans="1:24" s="44" customFormat="1" x14ac:dyDescent="0.5">
      <c r="A269" s="193">
        <v>1861</v>
      </c>
      <c r="B269" s="194" t="s">
        <v>13</v>
      </c>
      <c r="C269" s="32">
        <v>3848</v>
      </c>
      <c r="D269" s="32">
        <v>437</v>
      </c>
      <c r="E269" s="32">
        <v>4884</v>
      </c>
      <c r="F269" s="32">
        <v>14</v>
      </c>
      <c r="G269" s="32">
        <v>2</v>
      </c>
      <c r="H269" s="32">
        <v>2</v>
      </c>
      <c r="I269" s="32">
        <v>78</v>
      </c>
      <c r="J269" s="32">
        <f>SUM(G269*400+H269*100+I269)</f>
        <v>1078</v>
      </c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42" t="s">
        <v>533</v>
      </c>
    </row>
    <row r="270" spans="1:24" s="44" customFormat="1" x14ac:dyDescent="0.5">
      <c r="A270" s="193">
        <v>1862</v>
      </c>
      <c r="B270" s="194" t="s">
        <v>13</v>
      </c>
      <c r="C270" s="32">
        <v>11746</v>
      </c>
      <c r="D270" s="32">
        <v>554</v>
      </c>
      <c r="E270" s="32">
        <v>9031</v>
      </c>
      <c r="F270" s="32">
        <v>8</v>
      </c>
      <c r="G270" s="32">
        <v>3</v>
      </c>
      <c r="H270" s="32">
        <v>1</v>
      </c>
      <c r="I270" s="32">
        <v>22.9</v>
      </c>
      <c r="J270" s="32">
        <f>SUM(G270*400+H270*100+I270)</f>
        <v>1322.9</v>
      </c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42" t="s">
        <v>532</v>
      </c>
    </row>
    <row r="271" spans="1:24" s="44" customFormat="1" x14ac:dyDescent="0.5">
      <c r="A271" s="193">
        <v>1863</v>
      </c>
      <c r="B271" s="194" t="s">
        <v>13</v>
      </c>
      <c r="C271" s="32">
        <v>11745</v>
      </c>
      <c r="D271" s="32">
        <v>553</v>
      </c>
      <c r="E271" s="32">
        <v>9030</v>
      </c>
      <c r="F271" s="32">
        <v>8</v>
      </c>
      <c r="G271" s="32">
        <v>6</v>
      </c>
      <c r="H271" s="32">
        <v>3</v>
      </c>
      <c r="I271" s="32">
        <v>22.7</v>
      </c>
      <c r="J271" s="32">
        <f>SUM(G271*400+H271*100+I271)</f>
        <v>2722.7</v>
      </c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42" t="s">
        <v>532</v>
      </c>
    </row>
    <row r="272" spans="1:24" s="44" customFormat="1" x14ac:dyDescent="0.5">
      <c r="A272" s="193">
        <v>1864</v>
      </c>
      <c r="B272" s="194" t="s">
        <v>13</v>
      </c>
      <c r="C272" s="32">
        <v>11744</v>
      </c>
      <c r="D272" s="32">
        <v>83</v>
      </c>
      <c r="E272" s="32">
        <v>9029</v>
      </c>
      <c r="F272" s="32">
        <v>14</v>
      </c>
      <c r="G272" s="32">
        <v>10</v>
      </c>
      <c r="H272" s="32" t="s">
        <v>25</v>
      </c>
      <c r="I272" s="32">
        <v>51.4</v>
      </c>
      <c r="J272" s="32">
        <f>SUM(G272*400+I272)</f>
        <v>4051.4</v>
      </c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42" t="s">
        <v>533</v>
      </c>
    </row>
    <row r="273" spans="1:24" s="44" customFormat="1" x14ac:dyDescent="0.5">
      <c r="A273" s="193">
        <v>1865</v>
      </c>
      <c r="B273" s="194" t="s">
        <v>13</v>
      </c>
      <c r="C273" s="32">
        <v>9548</v>
      </c>
      <c r="D273" s="32">
        <v>63</v>
      </c>
      <c r="E273" s="32">
        <v>8032</v>
      </c>
      <c r="F273" s="32">
        <v>14</v>
      </c>
      <c r="G273" s="32" t="s">
        <v>25</v>
      </c>
      <c r="H273" s="32">
        <v>2</v>
      </c>
      <c r="I273" s="32">
        <v>55</v>
      </c>
      <c r="J273" s="32">
        <f>SUM(H273*100+I273)</f>
        <v>255</v>
      </c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42" t="s">
        <v>533</v>
      </c>
    </row>
    <row r="274" spans="1:24" s="44" customFormat="1" x14ac:dyDescent="0.5">
      <c r="A274" s="193">
        <v>1866</v>
      </c>
      <c r="B274" s="194" t="s">
        <v>13</v>
      </c>
      <c r="C274" s="32">
        <v>9393</v>
      </c>
      <c r="D274" s="32">
        <v>52</v>
      </c>
      <c r="E274" s="32">
        <v>8018</v>
      </c>
      <c r="F274" s="32"/>
      <c r="G274" s="32">
        <v>1</v>
      </c>
      <c r="H274" s="32" t="s">
        <v>25</v>
      </c>
      <c r="I274" s="32">
        <v>44</v>
      </c>
      <c r="J274" s="32">
        <f>SUM(G274*400+I274)</f>
        <v>444</v>
      </c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42" t="s">
        <v>897</v>
      </c>
    </row>
    <row r="275" spans="1:24" s="44" customFormat="1" x14ac:dyDescent="0.5">
      <c r="A275" s="193">
        <v>1867</v>
      </c>
      <c r="B275" s="194" t="s">
        <v>13</v>
      </c>
      <c r="C275" s="32">
        <v>9390</v>
      </c>
      <c r="D275" s="32">
        <v>44</v>
      </c>
      <c r="E275" s="32">
        <v>8015</v>
      </c>
      <c r="F275" s="32"/>
      <c r="G275" s="32">
        <v>1</v>
      </c>
      <c r="H275" s="32">
        <v>1</v>
      </c>
      <c r="I275" s="32">
        <v>21</v>
      </c>
      <c r="J275" s="32">
        <f>SUM(G275*400+H275*100+I275)</f>
        <v>521</v>
      </c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42" t="s">
        <v>897</v>
      </c>
    </row>
    <row r="276" spans="1:24" s="44" customFormat="1" x14ac:dyDescent="0.5">
      <c r="A276" s="193">
        <v>1868</v>
      </c>
      <c r="B276" s="194" t="s">
        <v>13</v>
      </c>
      <c r="C276" s="32">
        <v>9394</v>
      </c>
      <c r="D276" s="32">
        <v>53</v>
      </c>
      <c r="E276" s="32">
        <v>8019</v>
      </c>
      <c r="F276" s="32"/>
      <c r="G276" s="32">
        <v>1</v>
      </c>
      <c r="H276" s="32">
        <v>2</v>
      </c>
      <c r="I276" s="32">
        <v>26</v>
      </c>
      <c r="J276" s="32">
        <f>SUM(G276*400+H276*100+I276)</f>
        <v>626</v>
      </c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42" t="s">
        <v>897</v>
      </c>
    </row>
    <row r="277" spans="1:24" s="44" customFormat="1" x14ac:dyDescent="0.5">
      <c r="A277" s="193">
        <v>1869</v>
      </c>
      <c r="B277" s="194" t="s">
        <v>13</v>
      </c>
      <c r="C277" s="32">
        <v>9389</v>
      </c>
      <c r="D277" s="32">
        <v>48</v>
      </c>
      <c r="E277" s="32">
        <v>8014</v>
      </c>
      <c r="F277" s="32"/>
      <c r="G277" s="32">
        <v>1</v>
      </c>
      <c r="H277" s="32">
        <v>2</v>
      </c>
      <c r="I277" s="32">
        <v>4</v>
      </c>
      <c r="J277" s="32">
        <f>SUM(G277*400+H277*100+I277)</f>
        <v>604</v>
      </c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42" t="s">
        <v>897</v>
      </c>
    </row>
    <row r="278" spans="1:24" s="44" customFormat="1" x14ac:dyDescent="0.5">
      <c r="A278" s="193">
        <v>1870</v>
      </c>
      <c r="B278" s="194" t="s">
        <v>13</v>
      </c>
      <c r="C278" s="32">
        <v>11618</v>
      </c>
      <c r="D278" s="32">
        <v>58</v>
      </c>
      <c r="E278" s="32">
        <v>8024</v>
      </c>
      <c r="F278" s="32"/>
      <c r="G278" s="32">
        <v>1</v>
      </c>
      <c r="H278" s="32" t="s">
        <v>25</v>
      </c>
      <c r="I278" s="32">
        <v>3</v>
      </c>
      <c r="J278" s="32"/>
      <c r="K278" s="32"/>
      <c r="L278" s="32"/>
      <c r="M278" s="32">
        <f>SUM(G278*400+I278)</f>
        <v>403</v>
      </c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42" t="s">
        <v>538</v>
      </c>
    </row>
    <row r="279" spans="1:24" s="44" customFormat="1" x14ac:dyDescent="0.5">
      <c r="A279" s="193">
        <v>1871</v>
      </c>
      <c r="B279" s="194" t="s">
        <v>13</v>
      </c>
      <c r="C279" s="32">
        <v>1161</v>
      </c>
      <c r="D279" s="32">
        <v>57</v>
      </c>
      <c r="E279" s="32">
        <v>8023</v>
      </c>
      <c r="F279" s="32"/>
      <c r="G279" s="32" t="s">
        <v>25</v>
      </c>
      <c r="H279" s="32">
        <v>3</v>
      </c>
      <c r="I279" s="32">
        <v>99</v>
      </c>
      <c r="J279" s="32">
        <f>SUM(H279*100+I279)</f>
        <v>399</v>
      </c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42" t="s">
        <v>897</v>
      </c>
    </row>
    <row r="280" spans="1:24" s="44" customFormat="1" x14ac:dyDescent="0.5">
      <c r="A280" s="193">
        <v>1872</v>
      </c>
      <c r="B280" s="194" t="s">
        <v>13</v>
      </c>
      <c r="C280" s="32">
        <v>11616</v>
      </c>
      <c r="D280" s="32">
        <v>56</v>
      </c>
      <c r="E280" s="32">
        <v>8022</v>
      </c>
      <c r="F280" s="32"/>
      <c r="G280" s="32" t="s">
        <v>25</v>
      </c>
      <c r="H280" s="32">
        <v>3</v>
      </c>
      <c r="I280" s="32">
        <v>94</v>
      </c>
      <c r="J280" s="32">
        <f>SUM(H280*100+I280)</f>
        <v>394</v>
      </c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42" t="s">
        <v>897</v>
      </c>
    </row>
    <row r="281" spans="1:24" s="44" customFormat="1" x14ac:dyDescent="0.5">
      <c r="A281" s="193">
        <v>1873</v>
      </c>
      <c r="B281" s="194" t="s">
        <v>13</v>
      </c>
      <c r="C281" s="32">
        <v>11615</v>
      </c>
      <c r="D281" s="32">
        <v>55</v>
      </c>
      <c r="E281" s="32">
        <v>8021</v>
      </c>
      <c r="F281" s="32"/>
      <c r="G281" s="32" t="s">
        <v>25</v>
      </c>
      <c r="H281" s="32">
        <v>3</v>
      </c>
      <c r="I281" s="32">
        <v>91</v>
      </c>
      <c r="J281" s="32">
        <f>SUM(H281*100+I281)</f>
        <v>391</v>
      </c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42" t="s">
        <v>897</v>
      </c>
    </row>
    <row r="282" spans="1:24" s="44" customFormat="1" x14ac:dyDescent="0.5">
      <c r="A282" s="193">
        <v>1874</v>
      </c>
      <c r="B282" s="194" t="s">
        <v>13</v>
      </c>
      <c r="C282" s="32">
        <v>11614</v>
      </c>
      <c r="D282" s="32">
        <v>54</v>
      </c>
      <c r="E282" s="32">
        <v>8020</v>
      </c>
      <c r="F282" s="32"/>
      <c r="G282" s="32">
        <v>1</v>
      </c>
      <c r="H282" s="32" t="s">
        <v>25</v>
      </c>
      <c r="I282" s="32">
        <v>58</v>
      </c>
      <c r="J282" s="32">
        <f>SUM(G282*400+I282)</f>
        <v>458</v>
      </c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42" t="s">
        <v>897</v>
      </c>
    </row>
    <row r="283" spans="1:24" s="44" customFormat="1" x14ac:dyDescent="0.5">
      <c r="A283" s="193">
        <v>1875</v>
      </c>
      <c r="B283" s="194" t="s">
        <v>13</v>
      </c>
      <c r="C283" s="32">
        <v>9533</v>
      </c>
      <c r="D283" s="32">
        <v>61</v>
      </c>
      <c r="E283" s="32">
        <v>8027</v>
      </c>
      <c r="F283" s="32"/>
      <c r="G283" s="32">
        <v>1</v>
      </c>
      <c r="H283" s="32" t="s">
        <v>25</v>
      </c>
      <c r="I283" s="32">
        <v>10</v>
      </c>
      <c r="J283" s="32"/>
      <c r="K283" s="32"/>
      <c r="L283" s="32"/>
      <c r="M283" s="32">
        <f t="shared" ref="M283:M284" si="10">SUM(G283*400+I283)</f>
        <v>410</v>
      </c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42" t="s">
        <v>538</v>
      </c>
    </row>
    <row r="284" spans="1:24" s="44" customFormat="1" x14ac:dyDescent="0.5">
      <c r="A284" s="193">
        <v>1876</v>
      </c>
      <c r="B284" s="194" t="s">
        <v>13</v>
      </c>
      <c r="C284" s="32">
        <v>9534</v>
      </c>
      <c r="D284" s="32">
        <v>62</v>
      </c>
      <c r="E284" s="32">
        <v>8028</v>
      </c>
      <c r="F284" s="32"/>
      <c r="G284" s="32">
        <v>1</v>
      </c>
      <c r="H284" s="32" t="s">
        <v>25</v>
      </c>
      <c r="I284" s="32">
        <v>31</v>
      </c>
      <c r="J284" s="32"/>
      <c r="K284" s="32"/>
      <c r="L284" s="32"/>
      <c r="M284" s="32">
        <f t="shared" si="10"/>
        <v>431</v>
      </c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42" t="s">
        <v>538</v>
      </c>
    </row>
    <row r="285" spans="1:24" s="44" customFormat="1" ht="27.75" x14ac:dyDescent="0.65">
      <c r="A285" s="315" t="s">
        <v>2011</v>
      </c>
      <c r="B285" s="315"/>
      <c r="C285" s="315"/>
      <c r="D285" s="315"/>
      <c r="E285" s="315"/>
      <c r="F285" s="315"/>
      <c r="G285" s="315"/>
      <c r="H285" s="315"/>
      <c r="I285" s="315"/>
      <c r="J285" s="315"/>
      <c r="K285" s="315"/>
      <c r="L285" s="315"/>
      <c r="M285" s="315"/>
      <c r="N285" s="315"/>
      <c r="O285" s="315"/>
      <c r="P285" s="315"/>
      <c r="Q285" s="315"/>
      <c r="R285" s="315"/>
      <c r="S285" s="315"/>
      <c r="T285" s="315"/>
      <c r="U285" s="315"/>
      <c r="V285" s="315"/>
      <c r="W285" s="315"/>
      <c r="X285" s="315"/>
    </row>
    <row r="286" spans="1:24" s="44" customFormat="1" ht="27.75" x14ac:dyDescent="0.5">
      <c r="A286" s="313" t="s">
        <v>1102</v>
      </c>
      <c r="B286" s="313"/>
      <c r="C286" s="313"/>
      <c r="D286" s="313"/>
      <c r="E286" s="313"/>
      <c r="F286" s="313"/>
      <c r="G286" s="313"/>
      <c r="H286" s="313"/>
      <c r="I286" s="313"/>
      <c r="J286" s="313"/>
      <c r="K286" s="313"/>
      <c r="L286" s="313"/>
      <c r="M286" s="313"/>
      <c r="N286" s="313"/>
      <c r="O286" s="313"/>
      <c r="P286" s="313"/>
      <c r="Q286" s="313"/>
      <c r="R286" s="313"/>
      <c r="S286" s="313"/>
      <c r="T286" s="313"/>
      <c r="U286" s="313"/>
      <c r="V286" s="313"/>
      <c r="W286" s="313"/>
      <c r="X286" s="313"/>
    </row>
    <row r="287" spans="1:24" s="44" customFormat="1" ht="27.75" x14ac:dyDescent="0.5">
      <c r="A287" s="276" t="s">
        <v>1069</v>
      </c>
      <c r="B287" s="276"/>
      <c r="C287" s="276"/>
      <c r="D287" s="276"/>
      <c r="E287" s="276"/>
      <c r="F287" s="276"/>
      <c r="G287" s="276"/>
      <c r="H287" s="276"/>
      <c r="I287" s="276"/>
      <c r="J287" s="276"/>
      <c r="K287" s="276"/>
      <c r="L287" s="276"/>
      <c r="M287" s="276"/>
      <c r="N287" s="276"/>
      <c r="O287" s="276"/>
      <c r="P287" s="276"/>
      <c r="Q287" s="276"/>
      <c r="R287" s="276"/>
      <c r="S287" s="276"/>
      <c r="T287" s="276"/>
      <c r="U287" s="276"/>
      <c r="V287" s="276"/>
      <c r="W287" s="276"/>
      <c r="X287" s="276"/>
    </row>
    <row r="288" spans="1:24" s="44" customFormat="1" ht="27.75" x14ac:dyDescent="0.65">
      <c r="A288" s="314" t="s">
        <v>1070</v>
      </c>
      <c r="B288" s="314"/>
      <c r="C288" s="314"/>
      <c r="D288" s="314"/>
      <c r="E288" s="314"/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</row>
    <row r="289" spans="1:24" s="44" customFormat="1" x14ac:dyDescent="0.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</row>
    <row r="290" spans="1:24" s="44" customFormat="1" x14ac:dyDescent="0.5">
      <c r="A290" s="268" t="s">
        <v>1071</v>
      </c>
      <c r="B290" s="176"/>
      <c r="C290" s="167"/>
      <c r="D290" s="277" t="s">
        <v>0</v>
      </c>
      <c r="E290" s="277" t="s">
        <v>1</v>
      </c>
      <c r="F290" s="167"/>
      <c r="G290" s="291" t="s">
        <v>18</v>
      </c>
      <c r="H290" s="292"/>
      <c r="I290" s="293"/>
      <c r="J290" s="265" t="s">
        <v>1088</v>
      </c>
      <c r="K290" s="266"/>
      <c r="L290" s="266"/>
      <c r="M290" s="266"/>
      <c r="N290" s="267"/>
      <c r="O290" s="272" t="s">
        <v>1101</v>
      </c>
      <c r="P290" s="272"/>
      <c r="Q290" s="272"/>
      <c r="R290" s="272"/>
      <c r="S290" s="272"/>
      <c r="T290" s="272"/>
      <c r="U290" s="272"/>
      <c r="V290" s="272"/>
      <c r="W290" s="272"/>
      <c r="X290" s="273"/>
    </row>
    <row r="291" spans="1:24" s="44" customFormat="1" x14ac:dyDescent="0.5">
      <c r="A291" s="269"/>
      <c r="B291" s="177" t="s">
        <v>1072</v>
      </c>
      <c r="C291" s="168" t="s">
        <v>1073</v>
      </c>
      <c r="D291" s="278"/>
      <c r="E291" s="278"/>
      <c r="F291" s="168" t="s">
        <v>1075</v>
      </c>
      <c r="G291" s="277" t="s">
        <v>19</v>
      </c>
      <c r="H291" s="290" t="s">
        <v>20</v>
      </c>
      <c r="I291" s="277" t="s">
        <v>21</v>
      </c>
      <c r="J291" s="169"/>
      <c r="K291" s="261" t="s">
        <v>1079</v>
      </c>
      <c r="L291" s="283" t="s">
        <v>1080</v>
      </c>
      <c r="M291" s="172"/>
      <c r="N291" s="171" t="s">
        <v>1086</v>
      </c>
      <c r="O291" s="316" t="s">
        <v>1071</v>
      </c>
      <c r="P291" s="176"/>
      <c r="Q291" s="176"/>
      <c r="R291" s="176"/>
      <c r="S291" s="308" t="s">
        <v>1088</v>
      </c>
      <c r="T291" s="309"/>
      <c r="U291" s="309"/>
      <c r="V291" s="309"/>
      <c r="W291" s="310"/>
      <c r="X291" s="261" t="s">
        <v>1100</v>
      </c>
    </row>
    <row r="292" spans="1:24" s="44" customFormat="1" x14ac:dyDescent="0.5">
      <c r="A292" s="269"/>
      <c r="B292" s="177" t="s">
        <v>22</v>
      </c>
      <c r="C292" s="168" t="s">
        <v>1074</v>
      </c>
      <c r="D292" s="278"/>
      <c r="E292" s="278"/>
      <c r="F292" s="24" t="s">
        <v>1076</v>
      </c>
      <c r="G292" s="278"/>
      <c r="H292" s="290"/>
      <c r="I292" s="278"/>
      <c r="J292" s="169" t="s">
        <v>1078</v>
      </c>
      <c r="K292" s="262"/>
      <c r="L292" s="283"/>
      <c r="M292" s="173" t="s">
        <v>1081</v>
      </c>
      <c r="N292" s="171" t="s">
        <v>1085</v>
      </c>
      <c r="O292" s="317"/>
      <c r="P292" s="177"/>
      <c r="Q292" s="177" t="s">
        <v>1072</v>
      </c>
      <c r="R292" s="177" t="s">
        <v>1094</v>
      </c>
      <c r="S292" s="172"/>
      <c r="T292" s="281" t="s">
        <v>1079</v>
      </c>
      <c r="U292" s="261" t="s">
        <v>1080</v>
      </c>
      <c r="V292" s="170"/>
      <c r="W292" s="172" t="s">
        <v>1097</v>
      </c>
      <c r="X292" s="262"/>
    </row>
    <row r="293" spans="1:24" s="44" customFormat="1" x14ac:dyDescent="0.5">
      <c r="A293" s="269"/>
      <c r="B293" s="177"/>
      <c r="C293" s="168" t="s">
        <v>861</v>
      </c>
      <c r="D293" s="278"/>
      <c r="E293" s="278"/>
      <c r="F293" s="168" t="s">
        <v>1077</v>
      </c>
      <c r="G293" s="278"/>
      <c r="H293" s="290"/>
      <c r="I293" s="278"/>
      <c r="J293" s="169" t="s">
        <v>1082</v>
      </c>
      <c r="K293" s="262"/>
      <c r="L293" s="283"/>
      <c r="M293" s="173" t="s">
        <v>1084</v>
      </c>
      <c r="N293" s="171" t="s">
        <v>1087</v>
      </c>
      <c r="O293" s="317"/>
      <c r="P293" s="177" t="s">
        <v>1090</v>
      </c>
      <c r="Q293" s="177" t="s">
        <v>1091</v>
      </c>
      <c r="R293" s="177" t="s">
        <v>1095</v>
      </c>
      <c r="S293" s="173" t="s">
        <v>1078</v>
      </c>
      <c r="T293" s="284"/>
      <c r="U293" s="262"/>
      <c r="V293" s="170" t="s">
        <v>1081</v>
      </c>
      <c r="W293" s="173" t="s">
        <v>1098</v>
      </c>
      <c r="X293" s="262"/>
    </row>
    <row r="294" spans="1:24" s="44" customFormat="1" x14ac:dyDescent="0.5">
      <c r="A294" s="177"/>
      <c r="B294" s="177"/>
      <c r="C294" s="168"/>
      <c r="D294" s="168"/>
      <c r="E294" s="168"/>
      <c r="F294" s="168"/>
      <c r="G294" s="278"/>
      <c r="H294" s="290"/>
      <c r="I294" s="278"/>
      <c r="J294" s="169" t="s">
        <v>1083</v>
      </c>
      <c r="K294" s="262"/>
      <c r="L294" s="283"/>
      <c r="M294" s="173" t="s">
        <v>1085</v>
      </c>
      <c r="N294" s="171" t="s">
        <v>1072</v>
      </c>
      <c r="O294" s="317"/>
      <c r="P294" s="177"/>
      <c r="Q294" s="177" t="s">
        <v>1092</v>
      </c>
      <c r="R294" s="177" t="s">
        <v>1096</v>
      </c>
      <c r="S294" s="173" t="s">
        <v>1082</v>
      </c>
      <c r="T294" s="284"/>
      <c r="U294" s="262"/>
      <c r="V294" s="170" t="s">
        <v>1084</v>
      </c>
      <c r="W294" s="173" t="s">
        <v>1091</v>
      </c>
      <c r="X294" s="262"/>
    </row>
    <row r="295" spans="1:24" s="44" customFormat="1" x14ac:dyDescent="0.5">
      <c r="A295" s="193"/>
      <c r="B295" s="178"/>
      <c r="C295" s="175"/>
      <c r="D295" s="175"/>
      <c r="E295" s="175"/>
      <c r="F295" s="175"/>
      <c r="G295" s="175"/>
      <c r="H295" s="22"/>
      <c r="I295" s="175"/>
      <c r="J295" s="179"/>
      <c r="K295" s="175"/>
      <c r="L295" s="22"/>
      <c r="M295" s="175"/>
      <c r="N295" s="23"/>
      <c r="O295" s="318"/>
      <c r="P295" s="178"/>
      <c r="Q295" s="178" t="s">
        <v>1093</v>
      </c>
      <c r="R295" s="178"/>
      <c r="S295" s="174" t="s">
        <v>1083</v>
      </c>
      <c r="T295" s="296"/>
      <c r="U295" s="263"/>
      <c r="V295" s="30" t="s">
        <v>1085</v>
      </c>
      <c r="W295" s="174" t="s">
        <v>1099</v>
      </c>
      <c r="X295" s="263"/>
    </row>
    <row r="296" spans="1:24" s="44" customFormat="1" x14ac:dyDescent="0.5">
      <c r="A296" s="193">
        <v>1877</v>
      </c>
      <c r="B296" s="231" t="s">
        <v>13</v>
      </c>
      <c r="C296" s="32">
        <v>990</v>
      </c>
      <c r="D296" s="32">
        <v>12</v>
      </c>
      <c r="E296" s="32">
        <v>4391</v>
      </c>
      <c r="F296" s="32"/>
      <c r="G296" s="32">
        <v>1</v>
      </c>
      <c r="H296" s="32" t="s">
        <v>25</v>
      </c>
      <c r="I296" s="32">
        <v>23</v>
      </c>
      <c r="J296" s="32"/>
      <c r="K296" s="32"/>
      <c r="L296" s="32"/>
      <c r="M296" s="32">
        <f t="shared" ref="M296:M300" si="11">SUM(G296*400+I296)</f>
        <v>423</v>
      </c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228" t="s">
        <v>538</v>
      </c>
    </row>
    <row r="297" spans="1:24" s="44" customFormat="1" x14ac:dyDescent="0.5">
      <c r="A297" s="193">
        <v>1878</v>
      </c>
      <c r="B297" s="231" t="s">
        <v>13</v>
      </c>
      <c r="C297" s="32">
        <v>991</v>
      </c>
      <c r="D297" s="32">
        <v>13</v>
      </c>
      <c r="E297" s="32">
        <v>4392</v>
      </c>
      <c r="F297" s="32"/>
      <c r="G297" s="32">
        <v>1</v>
      </c>
      <c r="H297" s="32" t="s">
        <v>25</v>
      </c>
      <c r="I297" s="32">
        <v>30</v>
      </c>
      <c r="J297" s="32"/>
      <c r="K297" s="32"/>
      <c r="L297" s="32"/>
      <c r="M297" s="32">
        <f t="shared" si="11"/>
        <v>430</v>
      </c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228" t="s">
        <v>538</v>
      </c>
    </row>
    <row r="298" spans="1:24" s="44" customFormat="1" x14ac:dyDescent="0.5">
      <c r="A298" s="193">
        <v>1879</v>
      </c>
      <c r="B298" s="231" t="s">
        <v>13</v>
      </c>
      <c r="C298" s="32">
        <v>1003</v>
      </c>
      <c r="D298" s="32">
        <v>14</v>
      </c>
      <c r="E298" s="32">
        <v>4393</v>
      </c>
      <c r="F298" s="32"/>
      <c r="G298" s="32">
        <v>1</v>
      </c>
      <c r="H298" s="32" t="s">
        <v>25</v>
      </c>
      <c r="I298" s="32">
        <v>52</v>
      </c>
      <c r="J298" s="32"/>
      <c r="K298" s="32"/>
      <c r="L298" s="32"/>
      <c r="M298" s="32">
        <f t="shared" si="11"/>
        <v>452</v>
      </c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228" t="s">
        <v>538</v>
      </c>
    </row>
    <row r="299" spans="1:24" s="44" customFormat="1" x14ac:dyDescent="0.5">
      <c r="A299" s="193">
        <v>1880</v>
      </c>
      <c r="B299" s="231" t="s">
        <v>13</v>
      </c>
      <c r="C299" s="32">
        <v>1004</v>
      </c>
      <c r="D299" s="32">
        <v>15</v>
      </c>
      <c r="E299" s="32">
        <v>4394</v>
      </c>
      <c r="F299" s="32"/>
      <c r="G299" s="32">
        <v>1</v>
      </c>
      <c r="H299" s="32" t="s">
        <v>25</v>
      </c>
      <c r="I299" s="32">
        <v>37</v>
      </c>
      <c r="J299" s="32"/>
      <c r="K299" s="32"/>
      <c r="L299" s="32"/>
      <c r="M299" s="32">
        <f t="shared" si="11"/>
        <v>437</v>
      </c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228" t="s">
        <v>538</v>
      </c>
    </row>
    <row r="300" spans="1:24" s="44" customFormat="1" x14ac:dyDescent="0.5">
      <c r="A300" s="193">
        <v>1881</v>
      </c>
      <c r="B300" s="231" t="s">
        <v>13</v>
      </c>
      <c r="C300" s="32">
        <v>1005</v>
      </c>
      <c r="D300" s="32">
        <v>16</v>
      </c>
      <c r="E300" s="32">
        <v>4395</v>
      </c>
      <c r="F300" s="32"/>
      <c r="G300" s="32">
        <v>1</v>
      </c>
      <c r="H300" s="32" t="s">
        <v>25</v>
      </c>
      <c r="I300" s="32">
        <v>26</v>
      </c>
      <c r="J300" s="32"/>
      <c r="K300" s="32"/>
      <c r="L300" s="32"/>
      <c r="M300" s="32">
        <f t="shared" si="11"/>
        <v>426</v>
      </c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228" t="s">
        <v>538</v>
      </c>
    </row>
    <row r="301" spans="1:24" s="44" customFormat="1" x14ac:dyDescent="0.5">
      <c r="A301" s="193">
        <v>1882</v>
      </c>
      <c r="B301" s="231" t="s">
        <v>13</v>
      </c>
      <c r="C301" s="32">
        <v>9811</v>
      </c>
      <c r="D301" s="32">
        <v>434</v>
      </c>
      <c r="E301" s="32">
        <v>4804</v>
      </c>
      <c r="F301" s="32">
        <v>8</v>
      </c>
      <c r="G301" s="32">
        <v>5</v>
      </c>
      <c r="H301" s="32">
        <v>1</v>
      </c>
      <c r="I301" s="32">
        <v>50</v>
      </c>
      <c r="J301" s="32">
        <f>SUM(G301*400+H301*100+I301)</f>
        <v>2150</v>
      </c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228" t="s">
        <v>533</v>
      </c>
    </row>
    <row r="302" spans="1:24" s="44" customFormat="1" x14ac:dyDescent="0.5">
      <c r="A302" s="193">
        <v>1883</v>
      </c>
      <c r="B302" s="231" t="s">
        <v>13</v>
      </c>
      <c r="C302" s="32">
        <v>9814</v>
      </c>
      <c r="D302" s="32">
        <v>506</v>
      </c>
      <c r="E302" s="32">
        <v>6044</v>
      </c>
      <c r="F302" s="32">
        <v>13</v>
      </c>
      <c r="G302" s="32">
        <v>3</v>
      </c>
      <c r="H302" s="32">
        <v>2</v>
      </c>
      <c r="I302" s="32">
        <v>44</v>
      </c>
      <c r="J302" s="32">
        <f>SUM(G302*400+H302*100+I302)</f>
        <v>1444</v>
      </c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228" t="s">
        <v>542</v>
      </c>
    </row>
    <row r="303" spans="1:24" s="44" customFormat="1" x14ac:dyDescent="0.5">
      <c r="A303" s="193">
        <v>1884</v>
      </c>
      <c r="B303" s="194" t="s">
        <v>13</v>
      </c>
      <c r="C303" s="32">
        <v>9813</v>
      </c>
      <c r="D303" s="32">
        <v>505</v>
      </c>
      <c r="E303" s="32">
        <v>6043</v>
      </c>
      <c r="F303" s="32">
        <v>14</v>
      </c>
      <c r="G303" s="32">
        <v>1</v>
      </c>
      <c r="H303" s="32">
        <v>2</v>
      </c>
      <c r="I303" s="32">
        <v>86</v>
      </c>
      <c r="J303" s="32">
        <f>SUM(G303*400+H303*100+I303)</f>
        <v>686</v>
      </c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42" t="s">
        <v>533</v>
      </c>
    </row>
    <row r="304" spans="1:24" s="44" customFormat="1" x14ac:dyDescent="0.5">
      <c r="A304" s="193">
        <v>1885</v>
      </c>
      <c r="B304" s="194" t="s">
        <v>13</v>
      </c>
      <c r="C304" s="32">
        <v>9812</v>
      </c>
      <c r="D304" s="32">
        <v>504</v>
      </c>
      <c r="E304" s="32">
        <v>6042</v>
      </c>
      <c r="F304" s="32">
        <v>8</v>
      </c>
      <c r="G304" s="32">
        <v>7</v>
      </c>
      <c r="H304" s="32" t="s">
        <v>25</v>
      </c>
      <c r="I304" s="32">
        <v>70</v>
      </c>
      <c r="J304" s="32">
        <f>SUM(G304*400+I304)</f>
        <v>2870</v>
      </c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42" t="s">
        <v>533</v>
      </c>
    </row>
    <row r="305" spans="1:24" s="44" customFormat="1" x14ac:dyDescent="0.5">
      <c r="A305" s="193">
        <v>1886</v>
      </c>
      <c r="B305" s="194" t="s">
        <v>13</v>
      </c>
      <c r="C305" s="32">
        <v>3877</v>
      </c>
      <c r="D305" s="32">
        <v>447</v>
      </c>
      <c r="E305" s="32">
        <v>5013</v>
      </c>
      <c r="F305" s="32"/>
      <c r="G305" s="32">
        <v>4</v>
      </c>
      <c r="H305" s="32" t="s">
        <v>25</v>
      </c>
      <c r="I305" s="32">
        <v>28.8</v>
      </c>
      <c r="J305" s="32">
        <f>SUM(G305*400+I305)</f>
        <v>1628.8</v>
      </c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42" t="s">
        <v>533</v>
      </c>
    </row>
  </sheetData>
  <mergeCells count="180">
    <mergeCell ref="T292:T295"/>
    <mergeCell ref="U292:U295"/>
    <mergeCell ref="A287:X287"/>
    <mergeCell ref="A288:X288"/>
    <mergeCell ref="A290:A293"/>
    <mergeCell ref="D290:D293"/>
    <mergeCell ref="E290:E293"/>
    <mergeCell ref="G290:I290"/>
    <mergeCell ref="J290:N290"/>
    <mergeCell ref="O290:X290"/>
    <mergeCell ref="G291:G294"/>
    <mergeCell ref="H291:H294"/>
    <mergeCell ref="I291:I294"/>
    <mergeCell ref="K291:K294"/>
    <mergeCell ref="L291:L294"/>
    <mergeCell ref="O291:O295"/>
    <mergeCell ref="S291:W291"/>
    <mergeCell ref="X291:X295"/>
    <mergeCell ref="X255:X259"/>
    <mergeCell ref="T256:T259"/>
    <mergeCell ref="U256:U259"/>
    <mergeCell ref="A285:X285"/>
    <mergeCell ref="A286:X286"/>
    <mergeCell ref="A250:X250"/>
    <mergeCell ref="A251:X251"/>
    <mergeCell ref="A252:X252"/>
    <mergeCell ref="A254:A257"/>
    <mergeCell ref="D254:D257"/>
    <mergeCell ref="E254:E257"/>
    <mergeCell ref="G254:I254"/>
    <mergeCell ref="J254:N254"/>
    <mergeCell ref="O254:X254"/>
    <mergeCell ref="G255:G258"/>
    <mergeCell ref="H255:H258"/>
    <mergeCell ref="I255:I258"/>
    <mergeCell ref="K255:K258"/>
    <mergeCell ref="L255:L258"/>
    <mergeCell ref="O255:O259"/>
    <mergeCell ref="S255:W255"/>
    <mergeCell ref="A249:X249"/>
    <mergeCell ref="A218:A221"/>
    <mergeCell ref="D218:D221"/>
    <mergeCell ref="E218:E221"/>
    <mergeCell ref="G218:I218"/>
    <mergeCell ref="J218:N218"/>
    <mergeCell ref="U184:U187"/>
    <mergeCell ref="A213:X213"/>
    <mergeCell ref="A214:X214"/>
    <mergeCell ref="A215:X215"/>
    <mergeCell ref="A216:X216"/>
    <mergeCell ref="O218:X218"/>
    <mergeCell ref="G219:G222"/>
    <mergeCell ref="H219:H222"/>
    <mergeCell ref="I219:I222"/>
    <mergeCell ref="K219:K222"/>
    <mergeCell ref="L219:L222"/>
    <mergeCell ref="O219:O223"/>
    <mergeCell ref="S219:W219"/>
    <mergeCell ref="X219:X223"/>
    <mergeCell ref="T220:T223"/>
    <mergeCell ref="U220:U223"/>
    <mergeCell ref="A180:X180"/>
    <mergeCell ref="A182:A185"/>
    <mergeCell ref="D182:D185"/>
    <mergeCell ref="E182:E185"/>
    <mergeCell ref="G182:I182"/>
    <mergeCell ref="J182:N182"/>
    <mergeCell ref="O182:X182"/>
    <mergeCell ref="G183:G186"/>
    <mergeCell ref="H183:H186"/>
    <mergeCell ref="I183:I186"/>
    <mergeCell ref="K183:K186"/>
    <mergeCell ref="L183:L186"/>
    <mergeCell ref="O183:O187"/>
    <mergeCell ref="S183:W183"/>
    <mergeCell ref="X183:X187"/>
    <mergeCell ref="T184:T187"/>
    <mergeCell ref="A177:X177"/>
    <mergeCell ref="A178:X178"/>
    <mergeCell ref="A179:X179"/>
    <mergeCell ref="X147:X151"/>
    <mergeCell ref="T148:T151"/>
    <mergeCell ref="U148:U151"/>
    <mergeCell ref="A142:X142"/>
    <mergeCell ref="A143:X143"/>
    <mergeCell ref="A144:X144"/>
    <mergeCell ref="A146:A149"/>
    <mergeCell ref="D146:D149"/>
    <mergeCell ref="E146:E149"/>
    <mergeCell ref="G146:I146"/>
    <mergeCell ref="J146:N146"/>
    <mergeCell ref="O146:X146"/>
    <mergeCell ref="G147:G150"/>
    <mergeCell ref="H147:H150"/>
    <mergeCell ref="I147:I150"/>
    <mergeCell ref="K147:K150"/>
    <mergeCell ref="L147:L150"/>
    <mergeCell ref="O147:O151"/>
    <mergeCell ref="S147:W147"/>
    <mergeCell ref="S112:W112"/>
    <mergeCell ref="X112:X116"/>
    <mergeCell ref="T113:T116"/>
    <mergeCell ref="U113:U116"/>
    <mergeCell ref="A141:X141"/>
    <mergeCell ref="A106:X106"/>
    <mergeCell ref="A107:X107"/>
    <mergeCell ref="A108:X108"/>
    <mergeCell ref="A109:X109"/>
    <mergeCell ref="A111:A114"/>
    <mergeCell ref="D111:D114"/>
    <mergeCell ref="E111:E114"/>
    <mergeCell ref="G111:I111"/>
    <mergeCell ref="J111:N111"/>
    <mergeCell ref="O111:X111"/>
    <mergeCell ref="G112:G115"/>
    <mergeCell ref="H112:H115"/>
    <mergeCell ref="I112:I115"/>
    <mergeCell ref="K112:K115"/>
    <mergeCell ref="L112:L115"/>
    <mergeCell ref="O112:O116"/>
    <mergeCell ref="A76:A79"/>
    <mergeCell ref="D76:D79"/>
    <mergeCell ref="E76:E79"/>
    <mergeCell ref="G76:I76"/>
    <mergeCell ref="J76:N76"/>
    <mergeCell ref="U43:U46"/>
    <mergeCell ref="A71:X71"/>
    <mergeCell ref="A72:X72"/>
    <mergeCell ref="A73:X73"/>
    <mergeCell ref="A74:X74"/>
    <mergeCell ref="O76:X76"/>
    <mergeCell ref="G77:G80"/>
    <mergeCell ref="H77:H80"/>
    <mergeCell ref="I77:I80"/>
    <mergeCell ref="K77:K80"/>
    <mergeCell ref="L77:L80"/>
    <mergeCell ref="O77:O81"/>
    <mergeCell ref="S77:W77"/>
    <mergeCell ref="X77:X81"/>
    <mergeCell ref="T78:T81"/>
    <mergeCell ref="U78:U81"/>
    <mergeCell ref="A39:X39"/>
    <mergeCell ref="A41:A44"/>
    <mergeCell ref="D41:D44"/>
    <mergeCell ref="E41:E44"/>
    <mergeCell ref="G41:I41"/>
    <mergeCell ref="J41:N41"/>
    <mergeCell ref="O41:X41"/>
    <mergeCell ref="G42:G45"/>
    <mergeCell ref="H42:H45"/>
    <mergeCell ref="I42:I45"/>
    <mergeCell ref="K42:K45"/>
    <mergeCell ref="L42:L45"/>
    <mergeCell ref="O42:O46"/>
    <mergeCell ref="S42:W42"/>
    <mergeCell ref="X42:X46"/>
    <mergeCell ref="T43:T46"/>
    <mergeCell ref="A1:X1"/>
    <mergeCell ref="A2:X2"/>
    <mergeCell ref="A36:X36"/>
    <mergeCell ref="A37:X37"/>
    <mergeCell ref="A38:X38"/>
    <mergeCell ref="O6:X6"/>
    <mergeCell ref="O7:O11"/>
    <mergeCell ref="S7:W7"/>
    <mergeCell ref="X7:X11"/>
    <mergeCell ref="T8:T11"/>
    <mergeCell ref="U8:U11"/>
    <mergeCell ref="A3:X3"/>
    <mergeCell ref="A4:X4"/>
    <mergeCell ref="G7:G10"/>
    <mergeCell ref="H7:H10"/>
    <mergeCell ref="I7:I10"/>
    <mergeCell ref="K7:K10"/>
    <mergeCell ref="L7:L10"/>
    <mergeCell ref="A6:A9"/>
    <mergeCell ref="D6:D9"/>
    <mergeCell ref="E6:E9"/>
    <mergeCell ref="J6:N6"/>
    <mergeCell ref="G6:I6"/>
  </mergeCells>
  <pageMargins left="0.70866141732283472" right="0" top="0.78740157480314965" bottom="0" header="0.31496062992125984" footer="0.31496062992125984"/>
  <pageSetup paperSize="9" scale="65" orientation="landscape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8"/>
  <sheetViews>
    <sheetView topLeftCell="A487" zoomScale="70" zoomScaleNormal="70" workbookViewId="0">
      <selection activeCell="AB612" sqref="AB612:AF622"/>
    </sheetView>
  </sheetViews>
  <sheetFormatPr defaultColWidth="10.625" defaultRowHeight="21.75" x14ac:dyDescent="0.5"/>
  <cols>
    <col min="1" max="1" width="5" style="109" customWidth="1"/>
    <col min="2" max="2" width="7.875" style="109" customWidth="1"/>
    <col min="3" max="3" width="10.25" style="109" customWidth="1"/>
    <col min="4" max="4" width="8.375" style="109" bestFit="1" customWidth="1"/>
    <col min="5" max="5" width="10.5" style="109" bestFit="1" customWidth="1"/>
    <col min="6" max="6" width="10.5" style="109" customWidth="1"/>
    <col min="7" max="7" width="4.375" style="109" customWidth="1"/>
    <col min="8" max="8" width="4.625" style="109" customWidth="1"/>
    <col min="9" max="9" width="5.75" style="109" customWidth="1"/>
    <col min="10" max="10" width="7.125" style="109" customWidth="1"/>
    <col min="11" max="14" width="6.125" style="109" customWidth="1"/>
    <col min="15" max="15" width="5.625" style="109" customWidth="1"/>
    <col min="16" max="16" width="9.75" style="109" customWidth="1"/>
    <col min="17" max="17" width="11" style="109" customWidth="1"/>
    <col min="18" max="18" width="14" style="109" customWidth="1"/>
    <col min="19" max="19" width="8" style="109" customWidth="1"/>
    <col min="20" max="23" width="7.75" style="109" customWidth="1"/>
    <col min="24" max="24" width="18.25" style="110" customWidth="1"/>
    <col min="25" max="16384" width="10.625" style="109"/>
  </cols>
  <sheetData>
    <row r="1" spans="1:26" ht="27.75" x14ac:dyDescent="0.65">
      <c r="A1" s="275" t="s">
        <v>2012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164"/>
      <c r="Z1" s="164"/>
    </row>
    <row r="2" spans="1:26" ht="27.75" x14ac:dyDescent="0.5">
      <c r="A2" s="313" t="s">
        <v>1102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163"/>
      <c r="Z2" s="163"/>
    </row>
    <row r="3" spans="1:26" ht="27.75" x14ac:dyDescent="0.5">
      <c r="A3" s="276" t="s">
        <v>1069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163"/>
      <c r="Z3" s="163"/>
    </row>
    <row r="4" spans="1:26" ht="27.75" x14ac:dyDescent="0.65">
      <c r="A4" s="275" t="s">
        <v>1070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164"/>
      <c r="Z4" s="164"/>
    </row>
    <row r="5" spans="1:26" ht="27.75" x14ac:dyDescent="0.6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</row>
    <row r="6" spans="1:26" x14ac:dyDescent="0.5">
      <c r="X6" s="109"/>
    </row>
    <row r="7" spans="1:26" x14ac:dyDescent="0.5">
      <c r="A7" s="268" t="s">
        <v>1071</v>
      </c>
      <c r="B7" s="186"/>
      <c r="C7" s="189"/>
      <c r="D7" s="277" t="s">
        <v>0</v>
      </c>
      <c r="E7" s="277" t="s">
        <v>1</v>
      </c>
      <c r="F7" s="189"/>
      <c r="G7" s="291" t="s">
        <v>18</v>
      </c>
      <c r="H7" s="292"/>
      <c r="I7" s="293"/>
      <c r="J7" s="265" t="s">
        <v>1088</v>
      </c>
      <c r="K7" s="266"/>
      <c r="L7" s="266"/>
      <c r="M7" s="266"/>
      <c r="N7" s="267"/>
      <c r="O7" s="272" t="s">
        <v>1101</v>
      </c>
      <c r="P7" s="272"/>
      <c r="Q7" s="272"/>
      <c r="R7" s="272"/>
      <c r="S7" s="272"/>
      <c r="T7" s="272"/>
      <c r="U7" s="272"/>
      <c r="V7" s="272"/>
      <c r="W7" s="272"/>
      <c r="X7" s="273"/>
    </row>
    <row r="8" spans="1:26" x14ac:dyDescent="0.5">
      <c r="A8" s="269"/>
      <c r="B8" s="187" t="s">
        <v>1072</v>
      </c>
      <c r="C8" s="190" t="s">
        <v>1073</v>
      </c>
      <c r="D8" s="278"/>
      <c r="E8" s="278"/>
      <c r="F8" s="190" t="s">
        <v>1075</v>
      </c>
      <c r="G8" s="277" t="s">
        <v>19</v>
      </c>
      <c r="H8" s="290" t="s">
        <v>20</v>
      </c>
      <c r="I8" s="277" t="s">
        <v>21</v>
      </c>
      <c r="J8" s="183"/>
      <c r="K8" s="261" t="s">
        <v>1079</v>
      </c>
      <c r="L8" s="283" t="s">
        <v>1080</v>
      </c>
      <c r="M8" s="180"/>
      <c r="N8" s="185" t="s">
        <v>1086</v>
      </c>
      <c r="O8" s="316" t="s">
        <v>1071</v>
      </c>
      <c r="P8" s="186"/>
      <c r="Q8" s="186"/>
      <c r="R8" s="186"/>
      <c r="S8" s="308" t="s">
        <v>1088</v>
      </c>
      <c r="T8" s="309"/>
      <c r="U8" s="309"/>
      <c r="V8" s="309"/>
      <c r="W8" s="310"/>
      <c r="X8" s="261" t="s">
        <v>1100</v>
      </c>
    </row>
    <row r="9" spans="1:26" x14ac:dyDescent="0.5">
      <c r="A9" s="269"/>
      <c r="B9" s="187" t="s">
        <v>22</v>
      </c>
      <c r="C9" s="190" t="s">
        <v>1074</v>
      </c>
      <c r="D9" s="278"/>
      <c r="E9" s="278"/>
      <c r="F9" s="24" t="s">
        <v>1076</v>
      </c>
      <c r="G9" s="278"/>
      <c r="H9" s="290"/>
      <c r="I9" s="278"/>
      <c r="J9" s="183" t="s">
        <v>1078</v>
      </c>
      <c r="K9" s="262"/>
      <c r="L9" s="283"/>
      <c r="M9" s="181" t="s">
        <v>1081</v>
      </c>
      <c r="N9" s="185" t="s">
        <v>1085</v>
      </c>
      <c r="O9" s="317"/>
      <c r="P9" s="187"/>
      <c r="Q9" s="187" t="s">
        <v>1072</v>
      </c>
      <c r="R9" s="187" t="s">
        <v>1094</v>
      </c>
      <c r="S9" s="180"/>
      <c r="T9" s="281" t="s">
        <v>1079</v>
      </c>
      <c r="U9" s="261" t="s">
        <v>1080</v>
      </c>
      <c r="V9" s="184"/>
      <c r="W9" s="180" t="s">
        <v>1097</v>
      </c>
      <c r="X9" s="262"/>
    </row>
    <row r="10" spans="1:26" x14ac:dyDescent="0.5">
      <c r="A10" s="269"/>
      <c r="B10" s="187"/>
      <c r="C10" s="190" t="s">
        <v>861</v>
      </c>
      <c r="D10" s="278"/>
      <c r="E10" s="278"/>
      <c r="F10" s="190" t="s">
        <v>1077</v>
      </c>
      <c r="G10" s="278"/>
      <c r="H10" s="290"/>
      <c r="I10" s="278"/>
      <c r="J10" s="183" t="s">
        <v>1082</v>
      </c>
      <c r="K10" s="262"/>
      <c r="L10" s="283"/>
      <c r="M10" s="181" t="s">
        <v>1084</v>
      </c>
      <c r="N10" s="185" t="s">
        <v>1087</v>
      </c>
      <c r="O10" s="317"/>
      <c r="P10" s="187" t="s">
        <v>1090</v>
      </c>
      <c r="Q10" s="187" t="s">
        <v>1091</v>
      </c>
      <c r="R10" s="187" t="s">
        <v>1095</v>
      </c>
      <c r="S10" s="181" t="s">
        <v>1078</v>
      </c>
      <c r="T10" s="284"/>
      <c r="U10" s="262"/>
      <c r="V10" s="184" t="s">
        <v>1081</v>
      </c>
      <c r="W10" s="181" t="s">
        <v>1098</v>
      </c>
      <c r="X10" s="262"/>
    </row>
    <row r="11" spans="1:26" x14ac:dyDescent="0.5">
      <c r="A11" s="187"/>
      <c r="B11" s="187"/>
      <c r="C11" s="190"/>
      <c r="D11" s="190"/>
      <c r="E11" s="190"/>
      <c r="F11" s="190"/>
      <c r="G11" s="278"/>
      <c r="H11" s="290"/>
      <c r="I11" s="278"/>
      <c r="J11" s="183" t="s">
        <v>1083</v>
      </c>
      <c r="K11" s="262"/>
      <c r="L11" s="283"/>
      <c r="M11" s="181" t="s">
        <v>1085</v>
      </c>
      <c r="N11" s="185" t="s">
        <v>1072</v>
      </c>
      <c r="O11" s="317"/>
      <c r="P11" s="187"/>
      <c r="Q11" s="187" t="s">
        <v>1092</v>
      </c>
      <c r="R11" s="187" t="s">
        <v>1096</v>
      </c>
      <c r="S11" s="181" t="s">
        <v>1082</v>
      </c>
      <c r="T11" s="284"/>
      <c r="U11" s="262"/>
      <c r="V11" s="184" t="s">
        <v>1084</v>
      </c>
      <c r="W11" s="181" t="s">
        <v>1091</v>
      </c>
      <c r="X11" s="262"/>
    </row>
    <row r="12" spans="1:26" x14ac:dyDescent="0.5">
      <c r="A12" s="193"/>
      <c r="B12" s="188"/>
      <c r="C12" s="191"/>
      <c r="D12" s="191"/>
      <c r="E12" s="191"/>
      <c r="F12" s="191"/>
      <c r="G12" s="191"/>
      <c r="H12" s="22"/>
      <c r="I12" s="191"/>
      <c r="J12" s="192"/>
      <c r="K12" s="191"/>
      <c r="L12" s="22"/>
      <c r="M12" s="191"/>
      <c r="N12" s="23"/>
      <c r="O12" s="318"/>
      <c r="P12" s="188"/>
      <c r="Q12" s="188" t="s">
        <v>1093</v>
      </c>
      <c r="R12" s="188"/>
      <c r="S12" s="182" t="s">
        <v>1083</v>
      </c>
      <c r="T12" s="296"/>
      <c r="U12" s="263"/>
      <c r="V12" s="30" t="s">
        <v>1085</v>
      </c>
      <c r="W12" s="182" t="s">
        <v>1099</v>
      </c>
      <c r="X12" s="263"/>
    </row>
    <row r="13" spans="1:26" s="19" customFormat="1" x14ac:dyDescent="0.5">
      <c r="A13" s="253">
        <v>1887</v>
      </c>
      <c r="B13" s="33" t="s">
        <v>13</v>
      </c>
      <c r="C13" s="165">
        <v>61968</v>
      </c>
      <c r="D13" s="165">
        <v>383</v>
      </c>
      <c r="E13" s="165">
        <v>3272</v>
      </c>
      <c r="F13" s="166">
        <v>5</v>
      </c>
      <c r="G13" s="32" t="s">
        <v>25</v>
      </c>
      <c r="H13" s="32">
        <v>2</v>
      </c>
      <c r="I13" s="32">
        <v>74</v>
      </c>
      <c r="J13" s="32"/>
      <c r="K13" s="32"/>
      <c r="L13" s="32"/>
      <c r="M13" s="32"/>
      <c r="N13" s="32">
        <f>SUM(H13*100+I13)</f>
        <v>274</v>
      </c>
      <c r="O13" s="32"/>
      <c r="P13" s="32"/>
      <c r="Q13" s="32"/>
      <c r="R13" s="32"/>
      <c r="S13" s="32"/>
      <c r="T13" s="32"/>
      <c r="U13" s="32"/>
      <c r="V13" s="32"/>
      <c r="W13" s="32"/>
      <c r="X13" s="42" t="s">
        <v>823</v>
      </c>
      <c r="Y13" s="44"/>
    </row>
    <row r="14" spans="1:26" s="19" customFormat="1" x14ac:dyDescent="0.5">
      <c r="A14" s="253">
        <v>1888</v>
      </c>
      <c r="B14" s="33" t="s">
        <v>13</v>
      </c>
      <c r="C14" s="46">
        <v>6406</v>
      </c>
      <c r="D14" s="46">
        <v>88</v>
      </c>
      <c r="E14" s="46">
        <v>6176</v>
      </c>
      <c r="F14" s="34">
        <v>5</v>
      </c>
      <c r="G14" s="32">
        <v>1</v>
      </c>
      <c r="H14" s="32" t="s">
        <v>25</v>
      </c>
      <c r="I14" s="32" t="s">
        <v>25</v>
      </c>
      <c r="J14" s="32"/>
      <c r="K14" s="32"/>
      <c r="L14" s="32"/>
      <c r="M14" s="32"/>
      <c r="N14" s="32">
        <f>SUM(G14*400)</f>
        <v>400</v>
      </c>
      <c r="O14" s="32"/>
      <c r="P14" s="32"/>
      <c r="Q14" s="32"/>
      <c r="R14" s="32"/>
      <c r="S14" s="32"/>
      <c r="T14" s="32"/>
      <c r="U14" s="32"/>
      <c r="V14" s="32"/>
      <c r="W14" s="32"/>
      <c r="X14" s="42" t="s">
        <v>1065</v>
      </c>
      <c r="Y14" s="44"/>
    </row>
    <row r="15" spans="1:26" s="44" customFormat="1" x14ac:dyDescent="0.5">
      <c r="A15" s="253">
        <v>1889</v>
      </c>
      <c r="B15" s="33" t="s">
        <v>13</v>
      </c>
      <c r="C15" s="46">
        <v>52166</v>
      </c>
      <c r="D15" s="46">
        <v>386</v>
      </c>
      <c r="E15" s="46">
        <v>1077</v>
      </c>
      <c r="F15" s="34">
        <v>5</v>
      </c>
      <c r="G15" s="32">
        <v>3</v>
      </c>
      <c r="H15" s="32">
        <v>2</v>
      </c>
      <c r="I15" s="32">
        <v>92</v>
      </c>
      <c r="J15" s="32">
        <f>SUM(G15*400+H15*100+I15)</f>
        <v>1492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42" t="s">
        <v>161</v>
      </c>
    </row>
    <row r="16" spans="1:26" s="44" customFormat="1" x14ac:dyDescent="0.5">
      <c r="A16" s="253">
        <v>1890</v>
      </c>
      <c r="B16" s="33" t="s">
        <v>13</v>
      </c>
      <c r="C16" s="46">
        <v>52166</v>
      </c>
      <c r="D16" s="46">
        <v>386</v>
      </c>
      <c r="E16" s="46">
        <v>1077</v>
      </c>
      <c r="F16" s="34">
        <v>5</v>
      </c>
      <c r="G16" s="32">
        <v>3</v>
      </c>
      <c r="H16" s="32">
        <v>2</v>
      </c>
      <c r="I16" s="32">
        <v>92</v>
      </c>
      <c r="J16" s="32">
        <f>SUM(G16*400+H16*100+I16)</f>
        <v>1492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42" t="s">
        <v>333</v>
      </c>
    </row>
    <row r="17" spans="1:24" s="44" customFormat="1" x14ac:dyDescent="0.5">
      <c r="A17" s="253">
        <v>1891</v>
      </c>
      <c r="B17" s="33" t="s">
        <v>13</v>
      </c>
      <c r="C17" s="46">
        <v>56741</v>
      </c>
      <c r="D17" s="46">
        <v>413</v>
      </c>
      <c r="E17" s="46">
        <v>1088</v>
      </c>
      <c r="F17" s="34">
        <v>5</v>
      </c>
      <c r="G17" s="32">
        <v>5</v>
      </c>
      <c r="H17" s="32">
        <v>3</v>
      </c>
      <c r="I17" s="32">
        <v>46</v>
      </c>
      <c r="J17" s="32"/>
      <c r="K17" s="32">
        <f>SUM(G17*400+H17*100+I17)</f>
        <v>2346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42" t="s">
        <v>826</v>
      </c>
    </row>
    <row r="18" spans="1:24" s="44" customFormat="1" x14ac:dyDescent="0.5">
      <c r="A18" s="253">
        <v>1892</v>
      </c>
      <c r="B18" s="33" t="s">
        <v>13</v>
      </c>
      <c r="C18" s="46">
        <v>56740</v>
      </c>
      <c r="D18" s="46">
        <v>410</v>
      </c>
      <c r="E18" s="46">
        <v>3816</v>
      </c>
      <c r="F18" s="34">
        <v>5</v>
      </c>
      <c r="G18" s="32">
        <v>1</v>
      </c>
      <c r="H18" s="32" t="s">
        <v>25</v>
      </c>
      <c r="I18" s="32">
        <v>25</v>
      </c>
      <c r="J18" s="32"/>
      <c r="K18" s="32"/>
      <c r="L18" s="32"/>
      <c r="M18" s="32"/>
      <c r="N18" s="32">
        <f>SUM(G18*400+I18)</f>
        <v>425</v>
      </c>
      <c r="O18" s="32"/>
      <c r="P18" s="32"/>
      <c r="Q18" s="32"/>
      <c r="R18" s="32"/>
      <c r="S18" s="32"/>
      <c r="T18" s="32"/>
      <c r="U18" s="32"/>
      <c r="V18" s="32"/>
      <c r="W18" s="32"/>
      <c r="X18" s="42" t="s">
        <v>824</v>
      </c>
    </row>
    <row r="19" spans="1:24" s="44" customFormat="1" x14ac:dyDescent="0.5">
      <c r="A19" s="253">
        <v>1893</v>
      </c>
      <c r="B19" s="33" t="s">
        <v>13</v>
      </c>
      <c r="C19" s="46">
        <v>7609</v>
      </c>
      <c r="D19" s="46">
        <v>106</v>
      </c>
      <c r="E19" s="46">
        <v>6271</v>
      </c>
      <c r="F19" s="34">
        <v>5</v>
      </c>
      <c r="G19" s="32">
        <v>1</v>
      </c>
      <c r="H19" s="32" t="s">
        <v>25</v>
      </c>
      <c r="I19" s="32">
        <v>50.1</v>
      </c>
      <c r="J19" s="32">
        <f>SUM(G19*400+I19)</f>
        <v>450.1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42" t="s">
        <v>825</v>
      </c>
    </row>
    <row r="20" spans="1:24" s="44" customFormat="1" x14ac:dyDescent="0.5">
      <c r="A20" s="253">
        <v>1894</v>
      </c>
      <c r="B20" s="33" t="s">
        <v>13</v>
      </c>
      <c r="C20" s="46">
        <v>56566</v>
      </c>
      <c r="D20" s="46">
        <v>411</v>
      </c>
      <c r="E20" s="46">
        <v>3672</v>
      </c>
      <c r="F20" s="34">
        <v>5</v>
      </c>
      <c r="G20" s="32" t="s">
        <v>25</v>
      </c>
      <c r="H20" s="32">
        <v>2</v>
      </c>
      <c r="I20" s="32">
        <v>72</v>
      </c>
      <c r="J20" s="32"/>
      <c r="K20" s="32">
        <f>SUM(H20*100+I20)</f>
        <v>272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2" t="s">
        <v>32</v>
      </c>
    </row>
    <row r="21" spans="1:24" s="44" customFormat="1" x14ac:dyDescent="0.5">
      <c r="A21" s="253">
        <v>1895</v>
      </c>
      <c r="B21" s="33" t="s">
        <v>13</v>
      </c>
      <c r="C21" s="46">
        <v>56567</v>
      </c>
      <c r="D21" s="46">
        <v>412</v>
      </c>
      <c r="E21" s="46">
        <v>1550</v>
      </c>
      <c r="F21" s="34">
        <v>5</v>
      </c>
      <c r="G21" s="32" t="s">
        <v>25</v>
      </c>
      <c r="H21" s="32">
        <v>1</v>
      </c>
      <c r="I21" s="32">
        <v>49</v>
      </c>
      <c r="J21" s="32"/>
      <c r="K21" s="32"/>
      <c r="L21" s="32">
        <f>SUM(H21*100+I21)</f>
        <v>149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42" t="s">
        <v>398</v>
      </c>
    </row>
    <row r="22" spans="1:24" s="44" customFormat="1" x14ac:dyDescent="0.5">
      <c r="A22" s="253">
        <v>1896</v>
      </c>
      <c r="B22" s="33" t="s">
        <v>13</v>
      </c>
      <c r="C22" s="46">
        <v>38448</v>
      </c>
      <c r="D22" s="46">
        <v>13</v>
      </c>
      <c r="E22" s="46">
        <v>1448</v>
      </c>
      <c r="F22" s="34">
        <v>5</v>
      </c>
      <c r="G22" s="32" t="s">
        <v>25</v>
      </c>
      <c r="H22" s="32">
        <v>1</v>
      </c>
      <c r="I22" s="32">
        <v>65</v>
      </c>
      <c r="J22" s="32"/>
      <c r="K22" s="32">
        <f>SUM(H22*100+I22)</f>
        <v>165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42" t="s">
        <v>32</v>
      </c>
    </row>
    <row r="23" spans="1:24" s="44" customFormat="1" x14ac:dyDescent="0.5">
      <c r="A23" s="253">
        <v>1897</v>
      </c>
      <c r="B23" s="33" t="s">
        <v>13</v>
      </c>
      <c r="C23" s="46">
        <v>7295</v>
      </c>
      <c r="D23" s="46">
        <v>5</v>
      </c>
      <c r="E23" s="46">
        <v>6422</v>
      </c>
      <c r="F23" s="34">
        <v>5</v>
      </c>
      <c r="G23" s="32" t="s">
        <v>25</v>
      </c>
      <c r="H23" s="32">
        <v>1</v>
      </c>
      <c r="I23" s="32">
        <v>96</v>
      </c>
      <c r="J23" s="32"/>
      <c r="K23" s="32">
        <f>SUM(H23*100+I23)</f>
        <v>196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42" t="s">
        <v>32</v>
      </c>
    </row>
    <row r="24" spans="1:24" s="44" customFormat="1" x14ac:dyDescent="0.5">
      <c r="A24" s="253">
        <v>1898</v>
      </c>
      <c r="B24" s="33" t="s">
        <v>13</v>
      </c>
      <c r="C24" s="46">
        <v>38416</v>
      </c>
      <c r="D24" s="46">
        <v>93</v>
      </c>
      <c r="E24" s="46">
        <v>2741</v>
      </c>
      <c r="F24" s="34">
        <v>5</v>
      </c>
      <c r="G24" s="32" t="s">
        <v>25</v>
      </c>
      <c r="H24" s="32" t="s">
        <v>25</v>
      </c>
      <c r="I24" s="32">
        <v>96</v>
      </c>
      <c r="J24" s="32"/>
      <c r="K24" s="32"/>
      <c r="L24" s="32">
        <f>SUM(I24)</f>
        <v>96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 t="s">
        <v>398</v>
      </c>
    </row>
    <row r="25" spans="1:24" s="44" customFormat="1" x14ac:dyDescent="0.5">
      <c r="A25" s="253">
        <v>1899</v>
      </c>
      <c r="B25" s="33" t="s">
        <v>13</v>
      </c>
      <c r="C25" s="46">
        <v>38417</v>
      </c>
      <c r="D25" s="46">
        <v>94</v>
      </c>
      <c r="E25" s="46">
        <v>2742</v>
      </c>
      <c r="F25" s="34">
        <v>5</v>
      </c>
      <c r="G25" s="32" t="s">
        <v>25</v>
      </c>
      <c r="H25" s="32">
        <v>1</v>
      </c>
      <c r="I25" s="32">
        <v>64</v>
      </c>
      <c r="J25" s="32"/>
      <c r="K25" s="32">
        <f>SUM(H25*100+I25)</f>
        <v>164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2" t="s">
        <v>32</v>
      </c>
    </row>
    <row r="26" spans="1:24" s="44" customFormat="1" x14ac:dyDescent="0.5">
      <c r="A26" s="253">
        <v>1900</v>
      </c>
      <c r="B26" s="33" t="s">
        <v>13</v>
      </c>
      <c r="C26" s="46">
        <v>7297</v>
      </c>
      <c r="D26" s="46">
        <v>134</v>
      </c>
      <c r="E26" s="46">
        <v>6424</v>
      </c>
      <c r="F26" s="34">
        <v>5</v>
      </c>
      <c r="G26" s="32" t="s">
        <v>25</v>
      </c>
      <c r="H26" s="32">
        <v>2</v>
      </c>
      <c r="I26" s="32">
        <v>29</v>
      </c>
      <c r="J26" s="32"/>
      <c r="K26" s="32"/>
      <c r="L26" s="32">
        <f>SUM(H26*100+I26)</f>
        <v>229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42" t="s">
        <v>150</v>
      </c>
    </row>
    <row r="27" spans="1:24" s="44" customFormat="1" x14ac:dyDescent="0.5">
      <c r="A27" s="253">
        <v>1901</v>
      </c>
      <c r="B27" s="33" t="s">
        <v>13</v>
      </c>
      <c r="C27" s="46">
        <v>7296</v>
      </c>
      <c r="D27" s="46">
        <v>133</v>
      </c>
      <c r="E27" s="46">
        <v>6423</v>
      </c>
      <c r="F27" s="34">
        <v>5</v>
      </c>
      <c r="G27" s="32" t="s">
        <v>25</v>
      </c>
      <c r="H27" s="32">
        <v>1</v>
      </c>
      <c r="I27" s="32">
        <v>99</v>
      </c>
      <c r="J27" s="32"/>
      <c r="K27" s="32"/>
      <c r="L27" s="32"/>
      <c r="M27" s="32"/>
      <c r="N27" s="32">
        <f>SUM(H27*100+I27)</f>
        <v>199</v>
      </c>
      <c r="O27" s="32"/>
      <c r="P27" s="32"/>
      <c r="Q27" s="32"/>
      <c r="R27" s="32"/>
      <c r="S27" s="32"/>
      <c r="T27" s="32"/>
      <c r="U27" s="32"/>
      <c r="V27" s="32"/>
      <c r="W27" s="32"/>
      <c r="X27" s="42" t="s">
        <v>236</v>
      </c>
    </row>
    <row r="28" spans="1:24" s="44" customFormat="1" x14ac:dyDescent="0.5">
      <c r="A28" s="253">
        <v>1902</v>
      </c>
      <c r="B28" s="33" t="s">
        <v>13</v>
      </c>
      <c r="C28" s="46">
        <v>9137</v>
      </c>
      <c r="D28" s="46">
        <v>140</v>
      </c>
      <c r="E28" s="46">
        <v>7840</v>
      </c>
      <c r="F28" s="34"/>
      <c r="G28" s="32">
        <v>5</v>
      </c>
      <c r="H28" s="32" t="s">
        <v>25</v>
      </c>
      <c r="I28" s="32" t="s">
        <v>25</v>
      </c>
      <c r="J28" s="32"/>
      <c r="K28" s="32"/>
      <c r="L28" s="32"/>
      <c r="M28" s="32"/>
      <c r="N28" s="32">
        <f>SUM(G28*400)</f>
        <v>2000</v>
      </c>
      <c r="O28" s="32"/>
      <c r="P28" s="32"/>
      <c r="Q28" s="32"/>
      <c r="R28" s="32"/>
      <c r="S28" s="32"/>
      <c r="T28" s="32"/>
      <c r="U28" s="32"/>
      <c r="V28" s="32"/>
      <c r="W28" s="32"/>
      <c r="X28" s="42" t="s">
        <v>827</v>
      </c>
    </row>
    <row r="29" spans="1:24" s="44" customFormat="1" x14ac:dyDescent="0.5">
      <c r="A29" s="253">
        <v>1903</v>
      </c>
      <c r="B29" s="33" t="s">
        <v>13</v>
      </c>
      <c r="C29" s="46">
        <v>4345</v>
      </c>
      <c r="D29" s="46">
        <v>12</v>
      </c>
      <c r="E29" s="46">
        <v>5276</v>
      </c>
      <c r="F29" s="34">
        <v>5</v>
      </c>
      <c r="G29" s="32" t="s">
        <v>25</v>
      </c>
      <c r="H29" s="32">
        <v>2</v>
      </c>
      <c r="I29" s="32">
        <v>76</v>
      </c>
      <c r="J29" s="32"/>
      <c r="K29" s="32">
        <f>SUM(H29*100+I29)</f>
        <v>276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42" t="s">
        <v>32</v>
      </c>
    </row>
    <row r="30" spans="1:24" s="44" customFormat="1" x14ac:dyDescent="0.5">
      <c r="A30" s="253">
        <v>1904</v>
      </c>
      <c r="B30" s="33" t="s">
        <v>13</v>
      </c>
      <c r="C30" s="46">
        <v>38384</v>
      </c>
      <c r="D30" s="46">
        <v>18</v>
      </c>
      <c r="E30" s="46">
        <v>1453</v>
      </c>
      <c r="F30" s="34">
        <v>5</v>
      </c>
      <c r="G30" s="32" t="s">
        <v>25</v>
      </c>
      <c r="H30" s="32">
        <v>2</v>
      </c>
      <c r="I30" s="32">
        <v>1</v>
      </c>
      <c r="J30" s="32"/>
      <c r="K30" s="32">
        <f>SUM(H30*100+I30)</f>
        <v>201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42" t="s">
        <v>32</v>
      </c>
    </row>
    <row r="31" spans="1:24" s="44" customFormat="1" x14ac:dyDescent="0.5">
      <c r="A31" s="253">
        <v>1905</v>
      </c>
      <c r="B31" s="33" t="s">
        <v>13</v>
      </c>
      <c r="C31" s="46">
        <v>65629</v>
      </c>
      <c r="D31" s="46">
        <v>688</v>
      </c>
      <c r="E31" s="46">
        <v>3674</v>
      </c>
      <c r="F31" s="34">
        <v>5</v>
      </c>
      <c r="G31" s="32" t="s">
        <v>25</v>
      </c>
      <c r="H31" s="32">
        <v>1</v>
      </c>
      <c r="I31" s="32">
        <v>23.5</v>
      </c>
      <c r="J31" s="32"/>
      <c r="K31" s="32">
        <f>SUM(H31*100+I31)</f>
        <v>123.5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42" t="s">
        <v>32</v>
      </c>
    </row>
    <row r="32" spans="1:24" s="44" customFormat="1" x14ac:dyDescent="0.5">
      <c r="A32" s="253">
        <v>1906</v>
      </c>
      <c r="B32" s="71" t="s">
        <v>13</v>
      </c>
      <c r="C32" s="46">
        <v>4382</v>
      </c>
      <c r="D32" s="46">
        <v>93</v>
      </c>
      <c r="E32" s="46">
        <v>5327</v>
      </c>
      <c r="F32" s="46">
        <v>5</v>
      </c>
      <c r="G32" s="45" t="s">
        <v>25</v>
      </c>
      <c r="H32" s="45">
        <v>1</v>
      </c>
      <c r="I32" s="45">
        <f>SUM(H32*100)</f>
        <v>100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75" t="s">
        <v>364</v>
      </c>
    </row>
    <row r="33" spans="1:26" s="44" customFormat="1" x14ac:dyDescent="0.5">
      <c r="A33" s="253">
        <v>1907</v>
      </c>
      <c r="B33" s="33" t="s">
        <v>13</v>
      </c>
      <c r="C33" s="32">
        <v>38449</v>
      </c>
      <c r="D33" s="32">
        <v>14</v>
      </c>
      <c r="E33" s="32">
        <v>1449</v>
      </c>
      <c r="F33" s="32">
        <v>5</v>
      </c>
      <c r="G33" s="32" t="s">
        <v>25</v>
      </c>
      <c r="H33" s="32">
        <v>3</v>
      </c>
      <c r="I33" s="32">
        <v>83</v>
      </c>
      <c r="J33" s="32"/>
      <c r="K33" s="32">
        <f>SUM(H33*100+I33)</f>
        <v>383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28" t="s">
        <v>32</v>
      </c>
    </row>
    <row r="34" spans="1:26" s="44" customFormat="1" x14ac:dyDescent="0.5">
      <c r="A34" s="197">
        <v>1908</v>
      </c>
      <c r="B34" s="221" t="s">
        <v>13</v>
      </c>
      <c r="C34" s="223">
        <v>38385</v>
      </c>
      <c r="D34" s="223">
        <v>19</v>
      </c>
      <c r="E34" s="223">
        <v>1454</v>
      </c>
      <c r="F34" s="223">
        <v>5</v>
      </c>
      <c r="G34" s="223" t="s">
        <v>25</v>
      </c>
      <c r="H34" s="223">
        <v>2</v>
      </c>
      <c r="I34" s="223">
        <v>76</v>
      </c>
      <c r="J34" s="223"/>
      <c r="K34" s="223"/>
      <c r="L34" s="223"/>
      <c r="M34" s="223"/>
      <c r="N34" s="223">
        <f>SUM(H34*100+I34)</f>
        <v>276</v>
      </c>
      <c r="O34" s="223"/>
      <c r="P34" s="223"/>
      <c r="Q34" s="223"/>
      <c r="R34" s="223"/>
      <c r="S34" s="223"/>
      <c r="T34" s="223"/>
      <c r="U34" s="223"/>
      <c r="V34" s="223"/>
      <c r="W34" s="223"/>
      <c r="X34" s="230" t="s">
        <v>828</v>
      </c>
    </row>
    <row r="35" spans="1:26" s="44" customFormat="1" x14ac:dyDescent="0.5">
      <c r="A35" s="253">
        <v>1909</v>
      </c>
      <c r="B35" s="71" t="s">
        <v>13</v>
      </c>
      <c r="C35" s="45">
        <v>9246</v>
      </c>
      <c r="D35" s="45">
        <v>141</v>
      </c>
      <c r="E35" s="45">
        <v>7847</v>
      </c>
      <c r="F35" s="45">
        <v>5</v>
      </c>
      <c r="G35" s="45" t="s">
        <v>25</v>
      </c>
      <c r="H35" s="45">
        <v>1</v>
      </c>
      <c r="I35" s="45">
        <v>57</v>
      </c>
      <c r="J35" s="45"/>
      <c r="K35" s="45">
        <f>SUM(H35*100+I35)</f>
        <v>157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75" t="s">
        <v>32</v>
      </c>
    </row>
    <row r="36" spans="1:26" s="44" customFormat="1" ht="27.75" x14ac:dyDescent="0.65">
      <c r="A36" s="275" t="s">
        <v>2013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164"/>
      <c r="Z36" s="164"/>
    </row>
    <row r="37" spans="1:26" s="44" customFormat="1" ht="27.75" x14ac:dyDescent="0.5">
      <c r="A37" s="313" t="s">
        <v>1102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163"/>
      <c r="Z37" s="163"/>
    </row>
    <row r="38" spans="1:26" s="44" customFormat="1" ht="27.75" x14ac:dyDescent="0.5">
      <c r="A38" s="276" t="s">
        <v>1069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163"/>
      <c r="Z38" s="163"/>
    </row>
    <row r="39" spans="1:26" s="44" customFormat="1" ht="27.75" x14ac:dyDescent="0.65">
      <c r="A39" s="275" t="s">
        <v>1070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164"/>
      <c r="Z39" s="164"/>
    </row>
    <row r="40" spans="1:26" s="44" customFormat="1" ht="27.75" x14ac:dyDescent="0.6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</row>
    <row r="41" spans="1:26" s="44" customFormat="1" x14ac:dyDescent="0.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:26" s="44" customFormat="1" x14ac:dyDescent="0.5">
      <c r="A42" s="268" t="s">
        <v>1071</v>
      </c>
      <c r="B42" s="186"/>
      <c r="C42" s="189"/>
      <c r="D42" s="277" t="s">
        <v>0</v>
      </c>
      <c r="E42" s="277" t="s">
        <v>1</v>
      </c>
      <c r="F42" s="189"/>
      <c r="G42" s="291" t="s">
        <v>18</v>
      </c>
      <c r="H42" s="292"/>
      <c r="I42" s="293"/>
      <c r="J42" s="265" t="s">
        <v>1088</v>
      </c>
      <c r="K42" s="266"/>
      <c r="L42" s="266"/>
      <c r="M42" s="266"/>
      <c r="N42" s="267"/>
      <c r="O42" s="272" t="s">
        <v>1101</v>
      </c>
      <c r="P42" s="272"/>
      <c r="Q42" s="272"/>
      <c r="R42" s="272"/>
      <c r="S42" s="272"/>
      <c r="T42" s="272"/>
      <c r="U42" s="272"/>
      <c r="V42" s="272"/>
      <c r="W42" s="272"/>
      <c r="X42" s="273"/>
      <c r="Y42" s="109"/>
      <c r="Z42" s="109"/>
    </row>
    <row r="43" spans="1:26" s="44" customFormat="1" x14ac:dyDescent="0.5">
      <c r="A43" s="269"/>
      <c r="B43" s="187" t="s">
        <v>1072</v>
      </c>
      <c r="C43" s="190" t="s">
        <v>1073</v>
      </c>
      <c r="D43" s="278"/>
      <c r="E43" s="278"/>
      <c r="F43" s="190" t="s">
        <v>1075</v>
      </c>
      <c r="G43" s="277" t="s">
        <v>19</v>
      </c>
      <c r="H43" s="290" t="s">
        <v>20</v>
      </c>
      <c r="I43" s="277" t="s">
        <v>21</v>
      </c>
      <c r="J43" s="183"/>
      <c r="K43" s="261" t="s">
        <v>1079</v>
      </c>
      <c r="L43" s="283" t="s">
        <v>1080</v>
      </c>
      <c r="M43" s="180"/>
      <c r="N43" s="185" t="s">
        <v>1086</v>
      </c>
      <c r="O43" s="316" t="s">
        <v>1071</v>
      </c>
      <c r="P43" s="186"/>
      <c r="Q43" s="186"/>
      <c r="R43" s="186"/>
      <c r="S43" s="308" t="s">
        <v>1088</v>
      </c>
      <c r="T43" s="309"/>
      <c r="U43" s="309"/>
      <c r="V43" s="309"/>
      <c r="W43" s="310"/>
      <c r="X43" s="261" t="s">
        <v>1100</v>
      </c>
      <c r="Y43" s="109"/>
      <c r="Z43" s="109"/>
    </row>
    <row r="44" spans="1:26" s="44" customFormat="1" x14ac:dyDescent="0.5">
      <c r="A44" s="269"/>
      <c r="B44" s="187" t="s">
        <v>22</v>
      </c>
      <c r="C44" s="190" t="s">
        <v>1074</v>
      </c>
      <c r="D44" s="278"/>
      <c r="E44" s="278"/>
      <c r="F44" s="24" t="s">
        <v>1076</v>
      </c>
      <c r="G44" s="278"/>
      <c r="H44" s="290"/>
      <c r="I44" s="278"/>
      <c r="J44" s="183" t="s">
        <v>1078</v>
      </c>
      <c r="K44" s="262"/>
      <c r="L44" s="283"/>
      <c r="M44" s="181" t="s">
        <v>1081</v>
      </c>
      <c r="N44" s="185" t="s">
        <v>1085</v>
      </c>
      <c r="O44" s="317"/>
      <c r="P44" s="187"/>
      <c r="Q44" s="187" t="s">
        <v>1072</v>
      </c>
      <c r="R44" s="187" t="s">
        <v>1094</v>
      </c>
      <c r="S44" s="180"/>
      <c r="T44" s="281" t="s">
        <v>1079</v>
      </c>
      <c r="U44" s="261" t="s">
        <v>1080</v>
      </c>
      <c r="V44" s="184"/>
      <c r="W44" s="180" t="s">
        <v>1097</v>
      </c>
      <c r="X44" s="262"/>
      <c r="Y44" s="109"/>
      <c r="Z44" s="109"/>
    </row>
    <row r="45" spans="1:26" s="44" customFormat="1" x14ac:dyDescent="0.5">
      <c r="A45" s="269"/>
      <c r="B45" s="187"/>
      <c r="C45" s="190" t="s">
        <v>861</v>
      </c>
      <c r="D45" s="278"/>
      <c r="E45" s="278"/>
      <c r="F45" s="190" t="s">
        <v>1077</v>
      </c>
      <c r="G45" s="278"/>
      <c r="H45" s="290"/>
      <c r="I45" s="278"/>
      <c r="J45" s="183" t="s">
        <v>1082</v>
      </c>
      <c r="K45" s="262"/>
      <c r="L45" s="283"/>
      <c r="M45" s="181" t="s">
        <v>1084</v>
      </c>
      <c r="N45" s="185" t="s">
        <v>1087</v>
      </c>
      <c r="O45" s="317"/>
      <c r="P45" s="187" t="s">
        <v>1090</v>
      </c>
      <c r="Q45" s="187" t="s">
        <v>1091</v>
      </c>
      <c r="R45" s="187" t="s">
        <v>1095</v>
      </c>
      <c r="S45" s="181" t="s">
        <v>1078</v>
      </c>
      <c r="T45" s="284"/>
      <c r="U45" s="262"/>
      <c r="V45" s="184" t="s">
        <v>1081</v>
      </c>
      <c r="W45" s="181" t="s">
        <v>1098</v>
      </c>
      <c r="X45" s="262"/>
      <c r="Y45" s="109"/>
      <c r="Z45" s="109"/>
    </row>
    <row r="46" spans="1:26" s="44" customFormat="1" x14ac:dyDescent="0.5">
      <c r="A46" s="187"/>
      <c r="B46" s="187"/>
      <c r="C46" s="190"/>
      <c r="D46" s="190"/>
      <c r="E46" s="190"/>
      <c r="F46" s="190"/>
      <c r="G46" s="278"/>
      <c r="H46" s="290"/>
      <c r="I46" s="278"/>
      <c r="J46" s="183" t="s">
        <v>1083</v>
      </c>
      <c r="K46" s="262"/>
      <c r="L46" s="283"/>
      <c r="M46" s="181" t="s">
        <v>1085</v>
      </c>
      <c r="N46" s="185" t="s">
        <v>1072</v>
      </c>
      <c r="O46" s="317"/>
      <c r="P46" s="187"/>
      <c r="Q46" s="187" t="s">
        <v>1092</v>
      </c>
      <c r="R46" s="187" t="s">
        <v>1096</v>
      </c>
      <c r="S46" s="181" t="s">
        <v>1082</v>
      </c>
      <c r="T46" s="284"/>
      <c r="U46" s="262"/>
      <c r="V46" s="184" t="s">
        <v>1084</v>
      </c>
      <c r="W46" s="181" t="s">
        <v>1091</v>
      </c>
      <c r="X46" s="262"/>
      <c r="Y46" s="109"/>
      <c r="Z46" s="109"/>
    </row>
    <row r="47" spans="1:26" s="44" customFormat="1" x14ac:dyDescent="0.5">
      <c r="A47" s="193"/>
      <c r="B47" s="188"/>
      <c r="C47" s="191"/>
      <c r="D47" s="191"/>
      <c r="E47" s="191"/>
      <c r="F47" s="191"/>
      <c r="G47" s="191"/>
      <c r="H47" s="22"/>
      <c r="I47" s="191"/>
      <c r="J47" s="192"/>
      <c r="K47" s="191"/>
      <c r="L47" s="22"/>
      <c r="M47" s="191"/>
      <c r="N47" s="23"/>
      <c r="O47" s="318"/>
      <c r="P47" s="188"/>
      <c r="Q47" s="188" t="s">
        <v>1093</v>
      </c>
      <c r="R47" s="188"/>
      <c r="S47" s="182" t="s">
        <v>1083</v>
      </c>
      <c r="T47" s="296"/>
      <c r="U47" s="263"/>
      <c r="V47" s="30" t="s">
        <v>1085</v>
      </c>
      <c r="W47" s="182" t="s">
        <v>1099</v>
      </c>
      <c r="X47" s="263"/>
      <c r="Y47" s="109"/>
      <c r="Z47" s="109"/>
    </row>
    <row r="48" spans="1:26" s="44" customFormat="1" x14ac:dyDescent="0.5">
      <c r="A48" s="253">
        <v>1910</v>
      </c>
      <c r="B48" s="33" t="s">
        <v>13</v>
      </c>
      <c r="C48" s="32">
        <v>38451</v>
      </c>
      <c r="D48" s="32">
        <v>16</v>
      </c>
      <c r="E48" s="32">
        <v>1451</v>
      </c>
      <c r="F48" s="32">
        <v>5</v>
      </c>
      <c r="G48" s="32" t="s">
        <v>25</v>
      </c>
      <c r="H48" s="32">
        <v>1</v>
      </c>
      <c r="I48" s="32">
        <v>48</v>
      </c>
      <c r="J48" s="32"/>
      <c r="K48" s="32">
        <f>SUM(H48*100+I48)</f>
        <v>148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42" t="s">
        <v>832</v>
      </c>
    </row>
    <row r="49" spans="1:24" s="44" customFormat="1" x14ac:dyDescent="0.5">
      <c r="A49" s="253">
        <v>1911</v>
      </c>
      <c r="B49" s="33" t="s">
        <v>13</v>
      </c>
      <c r="C49" s="32">
        <v>38450</v>
      </c>
      <c r="D49" s="32">
        <v>15</v>
      </c>
      <c r="E49" s="32">
        <v>1450</v>
      </c>
      <c r="F49" s="32">
        <v>5</v>
      </c>
      <c r="G49" s="32" t="s">
        <v>25</v>
      </c>
      <c r="H49" s="32" t="s">
        <v>25</v>
      </c>
      <c r="I49" s="32">
        <v>95.4</v>
      </c>
      <c r="J49" s="32"/>
      <c r="K49" s="32"/>
      <c r="L49" s="32"/>
      <c r="M49" s="32"/>
      <c r="N49" s="32">
        <f>SUM(I49)</f>
        <v>95.4</v>
      </c>
      <c r="O49" s="32"/>
      <c r="P49" s="32"/>
      <c r="Q49" s="32"/>
      <c r="R49" s="32"/>
      <c r="S49" s="32"/>
      <c r="T49" s="32"/>
      <c r="U49" s="32"/>
      <c r="V49" s="32"/>
      <c r="W49" s="32"/>
      <c r="X49" s="42" t="s">
        <v>103</v>
      </c>
    </row>
    <row r="50" spans="1:24" s="44" customFormat="1" x14ac:dyDescent="0.5">
      <c r="A50" s="253">
        <v>1912</v>
      </c>
      <c r="B50" s="33" t="s">
        <v>13</v>
      </c>
      <c r="C50" s="32">
        <v>11055</v>
      </c>
      <c r="D50" s="32">
        <v>181</v>
      </c>
      <c r="E50" s="32">
        <v>8838</v>
      </c>
      <c r="F50" s="32">
        <v>5</v>
      </c>
      <c r="G50" s="32" t="s">
        <v>25</v>
      </c>
      <c r="H50" s="32" t="s">
        <v>25</v>
      </c>
      <c r="I50" s="32">
        <v>85.9</v>
      </c>
      <c r="J50" s="32"/>
      <c r="K50" s="32">
        <f>SUM(I50)</f>
        <v>85.9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42" t="s">
        <v>32</v>
      </c>
    </row>
    <row r="51" spans="1:24" s="44" customFormat="1" x14ac:dyDescent="0.5">
      <c r="A51" s="253">
        <v>1913</v>
      </c>
      <c r="B51" s="33" t="s">
        <v>13</v>
      </c>
      <c r="C51" s="32">
        <v>4552</v>
      </c>
      <c r="D51" s="32">
        <v>94</v>
      </c>
      <c r="E51" s="32">
        <v>5350</v>
      </c>
      <c r="F51" s="32">
        <v>5</v>
      </c>
      <c r="G51" s="32" t="s">
        <v>25</v>
      </c>
      <c r="H51" s="32">
        <v>3</v>
      </c>
      <c r="I51" s="32">
        <v>3</v>
      </c>
      <c r="J51" s="32"/>
      <c r="K51" s="32"/>
      <c r="L51" s="32"/>
      <c r="M51" s="32"/>
      <c r="N51" s="32">
        <f>SUM(H51*100+I51)</f>
        <v>303</v>
      </c>
      <c r="O51" s="32"/>
      <c r="P51" s="32"/>
      <c r="Q51" s="32"/>
      <c r="R51" s="32"/>
      <c r="S51" s="32"/>
      <c r="T51" s="32"/>
      <c r="U51" s="32"/>
      <c r="V51" s="32"/>
      <c r="W51" s="32"/>
      <c r="X51" s="42" t="s">
        <v>829</v>
      </c>
    </row>
    <row r="52" spans="1:24" s="44" customFormat="1" x14ac:dyDescent="0.5">
      <c r="A52" s="253">
        <v>1914</v>
      </c>
      <c r="B52" s="33" t="s">
        <v>13</v>
      </c>
      <c r="C52" s="32">
        <v>50750</v>
      </c>
      <c r="D52" s="32">
        <v>187</v>
      </c>
      <c r="E52" s="32">
        <v>2822</v>
      </c>
      <c r="F52" s="32">
        <v>5</v>
      </c>
      <c r="G52" s="32" t="s">
        <v>25</v>
      </c>
      <c r="H52" s="32">
        <v>1</v>
      </c>
      <c r="I52" s="32" t="s">
        <v>25</v>
      </c>
      <c r="J52" s="32"/>
      <c r="K52" s="32">
        <f>SUM(H52*100)</f>
        <v>100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42" t="s">
        <v>32</v>
      </c>
    </row>
    <row r="53" spans="1:24" s="44" customFormat="1" x14ac:dyDescent="0.5">
      <c r="A53" s="253">
        <v>1915</v>
      </c>
      <c r="B53" s="33" t="s">
        <v>13</v>
      </c>
      <c r="C53" s="32">
        <v>38386</v>
      </c>
      <c r="D53" s="32">
        <v>20</v>
      </c>
      <c r="E53" s="32">
        <v>1455</v>
      </c>
      <c r="F53" s="32">
        <v>5</v>
      </c>
      <c r="G53" s="32" t="s">
        <v>25</v>
      </c>
      <c r="H53" s="32" t="s">
        <v>25</v>
      </c>
      <c r="I53" s="32">
        <v>60.5</v>
      </c>
      <c r="J53" s="32"/>
      <c r="K53" s="32"/>
      <c r="L53" s="32"/>
      <c r="M53" s="32"/>
      <c r="N53" s="32">
        <f>SUM(I53)</f>
        <v>60.5</v>
      </c>
      <c r="O53" s="32"/>
      <c r="P53" s="32"/>
      <c r="Q53" s="32"/>
      <c r="R53" s="32"/>
      <c r="S53" s="32"/>
      <c r="T53" s="32"/>
      <c r="U53" s="32"/>
      <c r="V53" s="32"/>
      <c r="W53" s="32"/>
      <c r="X53" s="42" t="s">
        <v>830</v>
      </c>
    </row>
    <row r="54" spans="1:24" s="44" customFormat="1" x14ac:dyDescent="0.5">
      <c r="A54" s="253">
        <v>1916</v>
      </c>
      <c r="B54" s="33" t="s">
        <v>13</v>
      </c>
      <c r="C54" s="32">
        <v>50754</v>
      </c>
      <c r="D54" s="32">
        <v>191</v>
      </c>
      <c r="E54" s="32">
        <v>2826</v>
      </c>
      <c r="F54" s="32">
        <v>5</v>
      </c>
      <c r="G54" s="32" t="s">
        <v>25</v>
      </c>
      <c r="H54" s="32" t="s">
        <v>25</v>
      </c>
      <c r="I54" s="32">
        <v>63.5</v>
      </c>
      <c r="J54" s="32"/>
      <c r="K54" s="32"/>
      <c r="L54" s="32">
        <f>SUM(I54)</f>
        <v>63.5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42" t="s">
        <v>831</v>
      </c>
    </row>
    <row r="55" spans="1:24" s="44" customFormat="1" x14ac:dyDescent="0.5">
      <c r="A55" s="253">
        <v>1917</v>
      </c>
      <c r="B55" s="33" t="s">
        <v>13</v>
      </c>
      <c r="C55" s="32">
        <v>38452</v>
      </c>
      <c r="D55" s="32">
        <v>17</v>
      </c>
      <c r="E55" s="32">
        <v>1452</v>
      </c>
      <c r="F55" s="32">
        <v>5</v>
      </c>
      <c r="G55" s="32" t="s">
        <v>25</v>
      </c>
      <c r="H55" s="32" t="s">
        <v>25</v>
      </c>
      <c r="I55" s="32">
        <v>18</v>
      </c>
      <c r="J55" s="32"/>
      <c r="K55" s="32">
        <f>SUM(I55)</f>
        <v>18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42" t="s">
        <v>832</v>
      </c>
    </row>
    <row r="56" spans="1:24" s="44" customFormat="1" x14ac:dyDescent="0.5">
      <c r="A56" s="253">
        <v>1918</v>
      </c>
      <c r="B56" s="33" t="s">
        <v>13</v>
      </c>
      <c r="C56" s="32">
        <v>38455</v>
      </c>
      <c r="D56" s="32">
        <v>23</v>
      </c>
      <c r="E56" s="32">
        <v>1458</v>
      </c>
      <c r="F56" s="32">
        <v>5</v>
      </c>
      <c r="G56" s="32" t="s">
        <v>25</v>
      </c>
      <c r="H56" s="32">
        <v>1</v>
      </c>
      <c r="I56" s="32">
        <v>48</v>
      </c>
      <c r="J56" s="32"/>
      <c r="K56" s="32"/>
      <c r="L56" s="32"/>
      <c r="M56" s="32"/>
      <c r="N56" s="32">
        <f>SUM(H56*100+I56)</f>
        <v>148</v>
      </c>
      <c r="O56" s="32"/>
      <c r="P56" s="32"/>
      <c r="Q56" s="32"/>
      <c r="R56" s="32"/>
      <c r="S56" s="32"/>
      <c r="T56" s="32"/>
      <c r="U56" s="32"/>
      <c r="V56" s="32"/>
      <c r="W56" s="32"/>
      <c r="X56" s="42" t="s">
        <v>833</v>
      </c>
    </row>
    <row r="57" spans="1:24" s="44" customFormat="1" x14ac:dyDescent="0.5">
      <c r="A57" s="253">
        <v>1919</v>
      </c>
      <c r="B57" s="33" t="s">
        <v>13</v>
      </c>
      <c r="C57" s="32">
        <v>38454</v>
      </c>
      <c r="D57" s="32">
        <v>22</v>
      </c>
      <c r="E57" s="32">
        <v>1457</v>
      </c>
      <c r="F57" s="32">
        <v>5</v>
      </c>
      <c r="G57" s="32" t="s">
        <v>25</v>
      </c>
      <c r="H57" s="32">
        <v>2</v>
      </c>
      <c r="I57" s="32">
        <v>47</v>
      </c>
      <c r="J57" s="32"/>
      <c r="K57" s="32">
        <f>SUM(H57*100+I57)</f>
        <v>247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42" t="s">
        <v>32</v>
      </c>
    </row>
    <row r="58" spans="1:24" s="44" customFormat="1" x14ac:dyDescent="0.5">
      <c r="A58" s="253">
        <v>1920</v>
      </c>
      <c r="B58" s="33" t="s">
        <v>13</v>
      </c>
      <c r="C58" s="32">
        <v>50751</v>
      </c>
      <c r="D58" s="32">
        <v>188</v>
      </c>
      <c r="E58" s="32">
        <v>2823</v>
      </c>
      <c r="F58" s="32">
        <v>5</v>
      </c>
      <c r="G58" s="32" t="s">
        <v>25</v>
      </c>
      <c r="H58" s="32">
        <v>1</v>
      </c>
      <c r="I58" s="32">
        <v>59.3</v>
      </c>
      <c r="J58" s="32"/>
      <c r="K58" s="32"/>
      <c r="L58" s="32"/>
      <c r="M58" s="32"/>
      <c r="N58" s="32">
        <f>SUM(H58*100+I58)</f>
        <v>159.30000000000001</v>
      </c>
      <c r="O58" s="32"/>
      <c r="P58" s="32"/>
      <c r="Q58" s="32"/>
      <c r="R58" s="32"/>
      <c r="S58" s="32"/>
      <c r="T58" s="32"/>
      <c r="U58" s="32"/>
      <c r="V58" s="32"/>
      <c r="W58" s="32"/>
      <c r="X58" s="42" t="s">
        <v>751</v>
      </c>
    </row>
    <row r="59" spans="1:24" s="44" customFormat="1" x14ac:dyDescent="0.5">
      <c r="A59" s="253">
        <v>1921</v>
      </c>
      <c r="B59" s="71" t="s">
        <v>13</v>
      </c>
      <c r="C59" s="45">
        <v>50752</v>
      </c>
      <c r="D59" s="45">
        <v>179</v>
      </c>
      <c r="E59" s="45">
        <v>2824</v>
      </c>
      <c r="F59" s="45">
        <v>5</v>
      </c>
      <c r="G59" s="45" t="s">
        <v>25</v>
      </c>
      <c r="H59" s="45" t="s">
        <v>25</v>
      </c>
      <c r="I59" s="45">
        <v>80</v>
      </c>
      <c r="J59" s="45"/>
      <c r="K59" s="45"/>
      <c r="L59" s="45"/>
      <c r="M59" s="45"/>
      <c r="N59" s="45">
        <f>SUM(I59)</f>
        <v>80</v>
      </c>
      <c r="O59" s="45"/>
      <c r="P59" s="45"/>
      <c r="Q59" s="45"/>
      <c r="R59" s="45"/>
      <c r="S59" s="45"/>
      <c r="T59" s="45"/>
      <c r="U59" s="45"/>
      <c r="V59" s="45"/>
      <c r="W59" s="45"/>
      <c r="X59" s="75" t="s">
        <v>834</v>
      </c>
    </row>
    <row r="60" spans="1:24" s="44" customFormat="1" x14ac:dyDescent="0.5">
      <c r="A60" s="253">
        <v>1922</v>
      </c>
      <c r="B60" s="33" t="s">
        <v>13</v>
      </c>
      <c r="C60" s="32">
        <v>3898</v>
      </c>
      <c r="D60" s="32">
        <v>12</v>
      </c>
      <c r="E60" s="32">
        <v>5051</v>
      </c>
      <c r="F60" s="32">
        <v>5</v>
      </c>
      <c r="G60" s="32">
        <v>1</v>
      </c>
      <c r="H60" s="32" t="s">
        <v>25</v>
      </c>
      <c r="I60" s="32" t="s">
        <v>25</v>
      </c>
      <c r="J60" s="32"/>
      <c r="K60" s="32"/>
      <c r="L60" s="32"/>
      <c r="M60" s="32"/>
      <c r="N60" s="32">
        <f>SUM(G60*400)</f>
        <v>400</v>
      </c>
      <c r="O60" s="32"/>
      <c r="P60" s="32"/>
      <c r="Q60" s="32"/>
      <c r="R60" s="32"/>
      <c r="S60" s="32"/>
      <c r="T60" s="32"/>
      <c r="U60" s="32"/>
      <c r="V60" s="32"/>
      <c r="W60" s="32"/>
      <c r="X60" s="42" t="s">
        <v>96</v>
      </c>
    </row>
    <row r="61" spans="1:24" s="44" customFormat="1" x14ac:dyDescent="0.5">
      <c r="A61" s="253">
        <v>1923</v>
      </c>
      <c r="B61" s="33" t="s">
        <v>13</v>
      </c>
      <c r="C61" s="32">
        <v>5118</v>
      </c>
      <c r="D61" s="32">
        <v>776</v>
      </c>
      <c r="E61" s="32">
        <v>5661</v>
      </c>
      <c r="F61" s="32">
        <v>5</v>
      </c>
      <c r="G61" s="32" t="s">
        <v>25</v>
      </c>
      <c r="H61" s="32" t="s">
        <v>25</v>
      </c>
      <c r="I61" s="32">
        <v>18</v>
      </c>
      <c r="J61" s="32"/>
      <c r="K61" s="32"/>
      <c r="L61" s="32"/>
      <c r="M61" s="32"/>
      <c r="N61" s="32">
        <f>SUM(I61)</f>
        <v>18</v>
      </c>
      <c r="O61" s="32"/>
      <c r="P61" s="32"/>
      <c r="Q61" s="32"/>
      <c r="R61" s="32"/>
      <c r="S61" s="32"/>
      <c r="T61" s="32"/>
      <c r="U61" s="32"/>
      <c r="V61" s="32"/>
      <c r="W61" s="32"/>
      <c r="X61" s="42" t="s">
        <v>813</v>
      </c>
    </row>
    <row r="62" spans="1:24" s="44" customFormat="1" x14ac:dyDescent="0.5">
      <c r="A62" s="253">
        <v>1924</v>
      </c>
      <c r="B62" s="33" t="s">
        <v>13</v>
      </c>
      <c r="C62" s="32">
        <v>5117</v>
      </c>
      <c r="D62" s="32">
        <v>775</v>
      </c>
      <c r="E62" s="32">
        <v>5660</v>
      </c>
      <c r="F62" s="32">
        <v>5</v>
      </c>
      <c r="G62" s="32" t="s">
        <v>25</v>
      </c>
      <c r="H62" s="32" t="s">
        <v>25</v>
      </c>
      <c r="I62" s="32">
        <v>97</v>
      </c>
      <c r="J62" s="32"/>
      <c r="K62" s="32">
        <f>SUM(I62)</f>
        <v>97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42" t="s">
        <v>32</v>
      </c>
    </row>
    <row r="63" spans="1:24" s="44" customFormat="1" x14ac:dyDescent="0.5">
      <c r="A63" s="253">
        <v>1925</v>
      </c>
      <c r="B63" s="33" t="s">
        <v>13</v>
      </c>
      <c r="C63" s="32">
        <v>5555</v>
      </c>
      <c r="D63" s="32">
        <v>788</v>
      </c>
      <c r="E63" s="32">
        <v>5850</v>
      </c>
      <c r="F63" s="32">
        <v>5</v>
      </c>
      <c r="G63" s="32" t="s">
        <v>25</v>
      </c>
      <c r="H63" s="32">
        <v>3</v>
      </c>
      <c r="I63" s="32">
        <v>12</v>
      </c>
      <c r="J63" s="32"/>
      <c r="K63" s="32"/>
      <c r="L63" s="32"/>
      <c r="M63" s="32"/>
      <c r="N63" s="32">
        <f>SUM(H63*100+I63)</f>
        <v>312</v>
      </c>
      <c r="O63" s="32"/>
      <c r="P63" s="32"/>
      <c r="Q63" s="32"/>
      <c r="R63" s="32"/>
      <c r="S63" s="32"/>
      <c r="T63" s="32"/>
      <c r="U63" s="32"/>
      <c r="V63" s="32"/>
      <c r="W63" s="32"/>
      <c r="X63" s="42" t="s">
        <v>713</v>
      </c>
    </row>
    <row r="64" spans="1:24" s="44" customFormat="1" x14ac:dyDescent="0.5">
      <c r="A64" s="253">
        <v>1926</v>
      </c>
      <c r="B64" s="33" t="s">
        <v>13</v>
      </c>
      <c r="C64" s="32">
        <v>4507</v>
      </c>
      <c r="D64" s="32">
        <v>759</v>
      </c>
      <c r="E64" s="32">
        <v>5379</v>
      </c>
      <c r="F64" s="32">
        <v>5</v>
      </c>
      <c r="G64" s="32">
        <v>1</v>
      </c>
      <c r="H64" s="32">
        <v>2</v>
      </c>
      <c r="I64" s="32">
        <v>13</v>
      </c>
      <c r="J64" s="32"/>
      <c r="K64" s="32"/>
      <c r="L64" s="32"/>
      <c r="M64" s="32"/>
      <c r="N64" s="32">
        <f>SUM(G64*400+H64*100+I64)</f>
        <v>613</v>
      </c>
      <c r="O64" s="32"/>
      <c r="P64" s="32"/>
      <c r="Q64" s="32"/>
      <c r="R64" s="32"/>
      <c r="S64" s="32"/>
      <c r="T64" s="32"/>
      <c r="U64" s="32"/>
      <c r="V64" s="32"/>
      <c r="W64" s="32"/>
      <c r="X64" s="42" t="s">
        <v>835</v>
      </c>
    </row>
    <row r="65" spans="1:26" s="44" customFormat="1" x14ac:dyDescent="0.5">
      <c r="A65" s="253">
        <v>1927</v>
      </c>
      <c r="B65" s="33" t="s">
        <v>13</v>
      </c>
      <c r="C65" s="32">
        <v>4506</v>
      </c>
      <c r="D65" s="32">
        <v>758</v>
      </c>
      <c r="E65" s="32">
        <v>5378</v>
      </c>
      <c r="F65" s="32">
        <v>5</v>
      </c>
      <c r="G65" s="32">
        <v>1</v>
      </c>
      <c r="H65" s="32">
        <v>2</v>
      </c>
      <c r="I65" s="32">
        <v>50</v>
      </c>
      <c r="J65" s="32"/>
      <c r="K65" s="32"/>
      <c r="L65" s="32"/>
      <c r="M65" s="32"/>
      <c r="N65" s="32">
        <f>SUM(G65*400+H65*100+I65)</f>
        <v>650</v>
      </c>
      <c r="O65" s="32"/>
      <c r="P65" s="32"/>
      <c r="Q65" s="32"/>
      <c r="R65" s="32"/>
      <c r="S65" s="32"/>
      <c r="T65" s="32"/>
      <c r="U65" s="32"/>
      <c r="V65" s="32"/>
      <c r="W65" s="32"/>
      <c r="X65" s="42" t="s">
        <v>828</v>
      </c>
    </row>
    <row r="66" spans="1:26" s="44" customFormat="1" x14ac:dyDescent="0.5">
      <c r="A66" s="253">
        <v>1928</v>
      </c>
      <c r="B66" s="33" t="s">
        <v>13</v>
      </c>
      <c r="C66" s="32">
        <v>4503</v>
      </c>
      <c r="D66" s="32">
        <v>755</v>
      </c>
      <c r="E66" s="32">
        <v>5375</v>
      </c>
      <c r="F66" s="32">
        <v>5</v>
      </c>
      <c r="G66" s="32">
        <v>1</v>
      </c>
      <c r="H66" s="32">
        <v>1</v>
      </c>
      <c r="I66" s="32" t="s">
        <v>25</v>
      </c>
      <c r="J66" s="32"/>
      <c r="K66" s="32"/>
      <c r="L66" s="32"/>
      <c r="M66" s="32"/>
      <c r="N66" s="32">
        <f>SUM(G66*400+H66)</f>
        <v>401</v>
      </c>
      <c r="O66" s="32"/>
      <c r="P66" s="32"/>
      <c r="Q66" s="32"/>
      <c r="R66" s="32"/>
      <c r="S66" s="32"/>
      <c r="T66" s="32"/>
      <c r="U66" s="32"/>
      <c r="V66" s="32"/>
      <c r="W66" s="32"/>
      <c r="X66" s="42" t="s">
        <v>103</v>
      </c>
    </row>
    <row r="67" spans="1:26" s="44" customFormat="1" x14ac:dyDescent="0.5">
      <c r="A67" s="253">
        <v>1929</v>
      </c>
      <c r="B67" s="33" t="s">
        <v>13</v>
      </c>
      <c r="C67" s="32">
        <v>4502</v>
      </c>
      <c r="D67" s="32">
        <v>754</v>
      </c>
      <c r="E67" s="32">
        <v>5374</v>
      </c>
      <c r="F67" s="32">
        <v>5</v>
      </c>
      <c r="G67" s="32">
        <v>2</v>
      </c>
      <c r="H67" s="32" t="s">
        <v>25</v>
      </c>
      <c r="I67" s="32" t="s">
        <v>25</v>
      </c>
      <c r="J67" s="32"/>
      <c r="K67" s="32"/>
      <c r="L67" s="32"/>
      <c r="M67" s="32"/>
      <c r="N67" s="32">
        <f>SUM(G67*100)</f>
        <v>200</v>
      </c>
      <c r="O67" s="32"/>
      <c r="P67" s="32"/>
      <c r="Q67" s="32"/>
      <c r="R67" s="32"/>
      <c r="S67" s="32"/>
      <c r="T67" s="32"/>
      <c r="U67" s="32"/>
      <c r="V67" s="32"/>
      <c r="W67" s="32"/>
      <c r="X67" s="42" t="s">
        <v>836</v>
      </c>
    </row>
    <row r="68" spans="1:26" s="44" customFormat="1" x14ac:dyDescent="0.5">
      <c r="A68" s="253">
        <v>1930</v>
      </c>
      <c r="B68" s="33" t="s">
        <v>13</v>
      </c>
      <c r="C68" s="32">
        <v>1675</v>
      </c>
      <c r="D68" s="32">
        <v>734</v>
      </c>
      <c r="E68" s="32">
        <v>4734</v>
      </c>
      <c r="F68" s="32">
        <v>5</v>
      </c>
      <c r="G68" s="32">
        <v>2</v>
      </c>
      <c r="H68" s="32" t="s">
        <v>25</v>
      </c>
      <c r="I68" s="32">
        <v>43.5</v>
      </c>
      <c r="J68" s="32">
        <f>SUM(G68*400+I68)</f>
        <v>843.5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42" t="s">
        <v>837</v>
      </c>
    </row>
    <row r="69" spans="1:26" s="44" customFormat="1" x14ac:dyDescent="0.5">
      <c r="A69" s="197">
        <v>1931</v>
      </c>
      <c r="B69" s="221" t="s">
        <v>13</v>
      </c>
      <c r="C69" s="223">
        <v>2201</v>
      </c>
      <c r="D69" s="223">
        <v>9</v>
      </c>
      <c r="E69" s="223">
        <v>4798</v>
      </c>
      <c r="F69" s="223">
        <v>5</v>
      </c>
      <c r="G69" s="223" t="s">
        <v>25</v>
      </c>
      <c r="H69" s="223">
        <v>1</v>
      </c>
      <c r="I69" s="223" t="s">
        <v>25</v>
      </c>
      <c r="J69" s="223"/>
      <c r="K69" s="223">
        <f>SUM(H69*100)</f>
        <v>100</v>
      </c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30" t="s">
        <v>838</v>
      </c>
    </row>
    <row r="70" spans="1:26" s="44" customFormat="1" x14ac:dyDescent="0.5">
      <c r="A70" s="253">
        <v>1932</v>
      </c>
      <c r="B70" s="71" t="s">
        <v>13</v>
      </c>
      <c r="C70" s="45">
        <v>56751</v>
      </c>
      <c r="D70" s="45">
        <v>435</v>
      </c>
      <c r="E70" s="45">
        <v>1264</v>
      </c>
      <c r="F70" s="45">
        <v>5</v>
      </c>
      <c r="G70" s="45" t="s">
        <v>25</v>
      </c>
      <c r="H70" s="45">
        <v>2</v>
      </c>
      <c r="I70" s="45">
        <v>7.7</v>
      </c>
      <c r="J70" s="45"/>
      <c r="K70" s="45">
        <f>SUM(H70*100+I70)</f>
        <v>207.7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75" t="s">
        <v>839</v>
      </c>
    </row>
    <row r="71" spans="1:26" s="44" customFormat="1" ht="27.75" x14ac:dyDescent="0.65">
      <c r="A71" s="275" t="s">
        <v>2014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</row>
    <row r="72" spans="1:26" s="44" customFormat="1" ht="27.75" x14ac:dyDescent="0.5">
      <c r="A72" s="313" t="s">
        <v>1102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163"/>
      <c r="Z72" s="163"/>
    </row>
    <row r="73" spans="1:26" s="44" customFormat="1" ht="27.75" x14ac:dyDescent="0.5">
      <c r="A73" s="276" t="s">
        <v>1069</v>
      </c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163"/>
      <c r="Z73" s="163"/>
    </row>
    <row r="74" spans="1:26" s="44" customFormat="1" ht="27.75" x14ac:dyDescent="0.65">
      <c r="A74" s="275" t="s">
        <v>1070</v>
      </c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164"/>
      <c r="Z74" s="164"/>
    </row>
    <row r="75" spans="1:26" s="44" customFormat="1" ht="27.75" x14ac:dyDescent="0.65">
      <c r="A75" s="275"/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</row>
    <row r="76" spans="1:26" s="44" customFormat="1" x14ac:dyDescent="0.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</row>
    <row r="77" spans="1:26" s="44" customFormat="1" x14ac:dyDescent="0.5">
      <c r="A77" s="268" t="s">
        <v>1071</v>
      </c>
      <c r="B77" s="186"/>
      <c r="C77" s="189"/>
      <c r="D77" s="277" t="s">
        <v>0</v>
      </c>
      <c r="E77" s="277" t="s">
        <v>1</v>
      </c>
      <c r="F77" s="189"/>
      <c r="G77" s="291" t="s">
        <v>18</v>
      </c>
      <c r="H77" s="292"/>
      <c r="I77" s="293"/>
      <c r="J77" s="265" t="s">
        <v>1088</v>
      </c>
      <c r="K77" s="266"/>
      <c r="L77" s="266"/>
      <c r="M77" s="266"/>
      <c r="N77" s="267"/>
      <c r="O77" s="272" t="s">
        <v>1101</v>
      </c>
      <c r="P77" s="272"/>
      <c r="Q77" s="272"/>
      <c r="R77" s="272"/>
      <c r="S77" s="272"/>
      <c r="T77" s="272"/>
      <c r="U77" s="272"/>
      <c r="V77" s="272"/>
      <c r="W77" s="272"/>
      <c r="X77" s="273"/>
      <c r="Y77" s="109"/>
      <c r="Z77" s="109"/>
    </row>
    <row r="78" spans="1:26" s="44" customFormat="1" x14ac:dyDescent="0.5">
      <c r="A78" s="269"/>
      <c r="B78" s="187" t="s">
        <v>1072</v>
      </c>
      <c r="C78" s="190" t="s">
        <v>1073</v>
      </c>
      <c r="D78" s="278"/>
      <c r="E78" s="278"/>
      <c r="F78" s="190" t="s">
        <v>1075</v>
      </c>
      <c r="G78" s="277" t="s">
        <v>19</v>
      </c>
      <c r="H78" s="290" t="s">
        <v>20</v>
      </c>
      <c r="I78" s="277" t="s">
        <v>21</v>
      </c>
      <c r="J78" s="183"/>
      <c r="K78" s="261" t="s">
        <v>1079</v>
      </c>
      <c r="L78" s="283" t="s">
        <v>1080</v>
      </c>
      <c r="M78" s="180"/>
      <c r="N78" s="185" t="s">
        <v>1086</v>
      </c>
      <c r="O78" s="316" t="s">
        <v>1071</v>
      </c>
      <c r="P78" s="186"/>
      <c r="Q78" s="186"/>
      <c r="R78" s="186"/>
      <c r="S78" s="308" t="s">
        <v>1088</v>
      </c>
      <c r="T78" s="309"/>
      <c r="U78" s="309"/>
      <c r="V78" s="309"/>
      <c r="W78" s="310"/>
      <c r="X78" s="261" t="s">
        <v>1100</v>
      </c>
      <c r="Y78" s="109"/>
      <c r="Z78" s="109"/>
    </row>
    <row r="79" spans="1:26" s="44" customFormat="1" x14ac:dyDescent="0.5">
      <c r="A79" s="269"/>
      <c r="B79" s="187" t="s">
        <v>22</v>
      </c>
      <c r="C79" s="190" t="s">
        <v>1074</v>
      </c>
      <c r="D79" s="278"/>
      <c r="E79" s="278"/>
      <c r="F79" s="24" t="s">
        <v>1076</v>
      </c>
      <c r="G79" s="278"/>
      <c r="H79" s="290"/>
      <c r="I79" s="278"/>
      <c r="J79" s="183" t="s">
        <v>1078</v>
      </c>
      <c r="K79" s="262"/>
      <c r="L79" s="283"/>
      <c r="M79" s="181" t="s">
        <v>1081</v>
      </c>
      <c r="N79" s="185" t="s">
        <v>1085</v>
      </c>
      <c r="O79" s="317"/>
      <c r="P79" s="187"/>
      <c r="Q79" s="187" t="s">
        <v>1072</v>
      </c>
      <c r="R79" s="187" t="s">
        <v>1094</v>
      </c>
      <c r="S79" s="180"/>
      <c r="T79" s="281" t="s">
        <v>1079</v>
      </c>
      <c r="U79" s="261" t="s">
        <v>1080</v>
      </c>
      <c r="V79" s="184"/>
      <c r="W79" s="180" t="s">
        <v>1097</v>
      </c>
      <c r="X79" s="262"/>
      <c r="Y79" s="109"/>
      <c r="Z79" s="109"/>
    </row>
    <row r="80" spans="1:26" s="44" customFormat="1" x14ac:dyDescent="0.5">
      <c r="A80" s="269"/>
      <c r="B80" s="187"/>
      <c r="C80" s="190" t="s">
        <v>861</v>
      </c>
      <c r="D80" s="278"/>
      <c r="E80" s="278"/>
      <c r="F80" s="190" t="s">
        <v>1077</v>
      </c>
      <c r="G80" s="278"/>
      <c r="H80" s="290"/>
      <c r="I80" s="278"/>
      <c r="J80" s="183" t="s">
        <v>1082</v>
      </c>
      <c r="K80" s="262"/>
      <c r="L80" s="283"/>
      <c r="M80" s="181" t="s">
        <v>1084</v>
      </c>
      <c r="N80" s="185" t="s">
        <v>1087</v>
      </c>
      <c r="O80" s="317"/>
      <c r="P80" s="187" t="s">
        <v>1090</v>
      </c>
      <c r="Q80" s="187" t="s">
        <v>1091</v>
      </c>
      <c r="R80" s="187" t="s">
        <v>1095</v>
      </c>
      <c r="S80" s="181" t="s">
        <v>1078</v>
      </c>
      <c r="T80" s="284"/>
      <c r="U80" s="262"/>
      <c r="V80" s="184" t="s">
        <v>1081</v>
      </c>
      <c r="W80" s="181" t="s">
        <v>1098</v>
      </c>
      <c r="X80" s="262"/>
      <c r="Y80" s="109"/>
      <c r="Z80" s="109"/>
    </row>
    <row r="81" spans="1:26" s="44" customFormat="1" x14ac:dyDescent="0.5">
      <c r="A81" s="187"/>
      <c r="B81" s="187"/>
      <c r="C81" s="190"/>
      <c r="D81" s="190"/>
      <c r="E81" s="190"/>
      <c r="F81" s="190"/>
      <c r="G81" s="278"/>
      <c r="H81" s="290"/>
      <c r="I81" s="278"/>
      <c r="J81" s="183" t="s">
        <v>1083</v>
      </c>
      <c r="K81" s="262"/>
      <c r="L81" s="283"/>
      <c r="M81" s="181" t="s">
        <v>1085</v>
      </c>
      <c r="N81" s="185" t="s">
        <v>1072</v>
      </c>
      <c r="O81" s="317"/>
      <c r="P81" s="187"/>
      <c r="Q81" s="187" t="s">
        <v>1092</v>
      </c>
      <c r="R81" s="187" t="s">
        <v>1096</v>
      </c>
      <c r="S81" s="181" t="s">
        <v>1082</v>
      </c>
      <c r="T81" s="284"/>
      <c r="U81" s="262"/>
      <c r="V81" s="184" t="s">
        <v>1084</v>
      </c>
      <c r="W81" s="181" t="s">
        <v>1091</v>
      </c>
      <c r="X81" s="262"/>
      <c r="Y81" s="109"/>
      <c r="Z81" s="109"/>
    </row>
    <row r="82" spans="1:26" s="44" customFormat="1" x14ac:dyDescent="0.5">
      <c r="A82" s="193"/>
      <c r="B82" s="188"/>
      <c r="C82" s="191"/>
      <c r="D82" s="191"/>
      <c r="E82" s="191"/>
      <c r="F82" s="191"/>
      <c r="G82" s="191"/>
      <c r="H82" s="22"/>
      <c r="I82" s="191"/>
      <c r="J82" s="192"/>
      <c r="K82" s="191"/>
      <c r="L82" s="22"/>
      <c r="M82" s="191"/>
      <c r="N82" s="23"/>
      <c r="O82" s="318"/>
      <c r="P82" s="188"/>
      <c r="Q82" s="188" t="s">
        <v>1093</v>
      </c>
      <c r="R82" s="188"/>
      <c r="S82" s="182" t="s">
        <v>1083</v>
      </c>
      <c r="T82" s="296"/>
      <c r="U82" s="263"/>
      <c r="V82" s="30" t="s">
        <v>1085</v>
      </c>
      <c r="W82" s="182" t="s">
        <v>1099</v>
      </c>
      <c r="X82" s="263"/>
      <c r="Y82" s="109"/>
      <c r="Z82" s="109"/>
    </row>
    <row r="83" spans="1:26" s="44" customFormat="1" x14ac:dyDescent="0.5">
      <c r="A83" s="257">
        <v>1933</v>
      </c>
      <c r="B83" s="33" t="s">
        <v>13</v>
      </c>
      <c r="C83" s="32">
        <v>1674</v>
      </c>
      <c r="D83" s="32">
        <v>733</v>
      </c>
      <c r="E83" s="32">
        <v>4637</v>
      </c>
      <c r="F83" s="32">
        <v>5</v>
      </c>
      <c r="G83" s="32">
        <v>2</v>
      </c>
      <c r="H83" s="32" t="s">
        <v>25</v>
      </c>
      <c r="I83" s="32">
        <v>63.5</v>
      </c>
      <c r="J83" s="32"/>
      <c r="K83" s="32">
        <f>SUM(G83*400+I83)</f>
        <v>863.5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228" t="s">
        <v>32</v>
      </c>
      <c r="Y83" s="109"/>
      <c r="Z83" s="109"/>
    </row>
    <row r="84" spans="1:26" s="44" customFormat="1" x14ac:dyDescent="0.5">
      <c r="A84" s="257">
        <v>1934</v>
      </c>
      <c r="B84" s="33" t="s">
        <v>13</v>
      </c>
      <c r="C84" s="32">
        <v>1673</v>
      </c>
      <c r="D84" s="32">
        <v>732</v>
      </c>
      <c r="E84" s="32">
        <v>4636</v>
      </c>
      <c r="F84" s="32">
        <v>5</v>
      </c>
      <c r="G84" s="32">
        <v>2</v>
      </c>
      <c r="H84" s="32" t="s">
        <v>25</v>
      </c>
      <c r="I84" s="32">
        <v>43.4</v>
      </c>
      <c r="J84" s="32"/>
      <c r="K84" s="32">
        <f>SUM(G84*400+I84)</f>
        <v>843.4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228" t="s">
        <v>32</v>
      </c>
      <c r="Y84" s="109"/>
      <c r="Z84" s="109"/>
    </row>
    <row r="85" spans="1:26" s="44" customFormat="1" x14ac:dyDescent="0.5">
      <c r="A85" s="257">
        <v>1935</v>
      </c>
      <c r="B85" s="33" t="s">
        <v>13</v>
      </c>
      <c r="C85" s="32">
        <v>38458</v>
      </c>
      <c r="D85" s="32">
        <v>26</v>
      </c>
      <c r="E85" s="32">
        <v>2461</v>
      </c>
      <c r="F85" s="32">
        <v>5</v>
      </c>
      <c r="G85" s="32" t="s">
        <v>25</v>
      </c>
      <c r="H85" s="32">
        <v>2</v>
      </c>
      <c r="I85" s="32">
        <v>39.5</v>
      </c>
      <c r="J85" s="32"/>
      <c r="K85" s="32"/>
      <c r="L85" s="32">
        <f>SUM(H85*100+I85)</f>
        <v>239.5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228" t="s">
        <v>150</v>
      </c>
      <c r="Y85" s="109"/>
      <c r="Z85" s="109"/>
    </row>
    <row r="86" spans="1:26" s="44" customFormat="1" x14ac:dyDescent="0.5">
      <c r="A86" s="257">
        <v>1936</v>
      </c>
      <c r="B86" s="33" t="s">
        <v>13</v>
      </c>
      <c r="C86" s="32">
        <v>4477</v>
      </c>
      <c r="D86" s="32">
        <v>95</v>
      </c>
      <c r="E86" s="32">
        <v>5368</v>
      </c>
      <c r="F86" s="32">
        <v>5</v>
      </c>
      <c r="G86" s="32" t="s">
        <v>25</v>
      </c>
      <c r="H86" s="32" t="s">
        <v>25</v>
      </c>
      <c r="I86" s="32">
        <v>86.6</v>
      </c>
      <c r="J86" s="32"/>
      <c r="K86" s="32">
        <f>SUM(I86)</f>
        <v>86.6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228" t="s">
        <v>122</v>
      </c>
      <c r="Y86" s="109"/>
      <c r="Z86" s="109"/>
    </row>
    <row r="87" spans="1:26" s="44" customFormat="1" x14ac:dyDescent="0.5">
      <c r="A87" s="257">
        <v>1937</v>
      </c>
      <c r="B87" s="33" t="s">
        <v>13</v>
      </c>
      <c r="C87" s="32">
        <v>38457</v>
      </c>
      <c r="D87" s="32">
        <v>25</v>
      </c>
      <c r="E87" s="32">
        <v>1460</v>
      </c>
      <c r="F87" s="32">
        <v>5</v>
      </c>
      <c r="G87" s="32" t="s">
        <v>25</v>
      </c>
      <c r="H87" s="32">
        <v>1</v>
      </c>
      <c r="I87" s="32">
        <v>41</v>
      </c>
      <c r="J87" s="32"/>
      <c r="K87" s="32"/>
      <c r="L87" s="32"/>
      <c r="M87" s="32"/>
      <c r="N87" s="32">
        <f>SUM(H87*100+I87)</f>
        <v>141</v>
      </c>
      <c r="O87" s="32"/>
      <c r="P87" s="32"/>
      <c r="Q87" s="32"/>
      <c r="R87" s="32"/>
      <c r="S87" s="32"/>
      <c r="T87" s="32"/>
      <c r="U87" s="32"/>
      <c r="V87" s="32"/>
      <c r="W87" s="32"/>
      <c r="X87" s="228" t="s">
        <v>103</v>
      </c>
      <c r="Y87" s="109"/>
      <c r="Z87" s="109"/>
    </row>
    <row r="88" spans="1:26" s="44" customFormat="1" x14ac:dyDescent="0.5">
      <c r="A88" s="257">
        <v>1938</v>
      </c>
      <c r="B88" s="33" t="s">
        <v>13</v>
      </c>
      <c r="C88" s="32">
        <v>38456</v>
      </c>
      <c r="D88" s="32">
        <v>24</v>
      </c>
      <c r="E88" s="32">
        <v>1459</v>
      </c>
      <c r="F88" s="32">
        <v>5</v>
      </c>
      <c r="G88" s="32" t="s">
        <v>25</v>
      </c>
      <c r="H88" s="32">
        <v>1</v>
      </c>
      <c r="I88" s="32">
        <v>96</v>
      </c>
      <c r="J88" s="32"/>
      <c r="K88" s="32">
        <f>SUM(H88*400+I88)</f>
        <v>496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228" t="s">
        <v>32</v>
      </c>
      <c r="Y88" s="109"/>
      <c r="Z88" s="109"/>
    </row>
    <row r="89" spans="1:26" s="44" customFormat="1" x14ac:dyDescent="0.5">
      <c r="A89" s="257">
        <v>1939</v>
      </c>
      <c r="B89" s="33" t="s">
        <v>13</v>
      </c>
      <c r="C89" s="32">
        <v>9135</v>
      </c>
      <c r="D89" s="32">
        <v>139</v>
      </c>
      <c r="E89" s="32">
        <v>7839</v>
      </c>
      <c r="F89" s="32">
        <v>5</v>
      </c>
      <c r="G89" s="32" t="s">
        <v>25</v>
      </c>
      <c r="H89" s="32" t="s">
        <v>25</v>
      </c>
      <c r="I89" s="32">
        <v>74</v>
      </c>
      <c r="J89" s="32"/>
      <c r="K89" s="32">
        <f>SUM(I89)</f>
        <v>74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228" t="s">
        <v>32</v>
      </c>
      <c r="Y89" s="109"/>
      <c r="Z89" s="109"/>
    </row>
    <row r="90" spans="1:26" s="44" customFormat="1" x14ac:dyDescent="0.5">
      <c r="A90" s="257">
        <v>1940</v>
      </c>
      <c r="B90" s="33" t="s">
        <v>13</v>
      </c>
      <c r="C90" s="32">
        <v>38459</v>
      </c>
      <c r="D90" s="32">
        <v>27</v>
      </c>
      <c r="E90" s="32">
        <v>1462</v>
      </c>
      <c r="F90" s="32">
        <v>5</v>
      </c>
      <c r="G90" s="32" t="s">
        <v>25</v>
      </c>
      <c r="H90" s="32">
        <v>1</v>
      </c>
      <c r="I90" s="32">
        <v>8</v>
      </c>
      <c r="J90" s="32"/>
      <c r="K90" s="32">
        <f>SUM(H90*100+I90)</f>
        <v>108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228" t="s">
        <v>32</v>
      </c>
      <c r="Y90" s="109"/>
      <c r="Z90" s="109"/>
    </row>
    <row r="91" spans="1:26" s="44" customFormat="1" x14ac:dyDescent="0.5">
      <c r="A91" s="257">
        <v>1941</v>
      </c>
      <c r="B91" s="33" t="s">
        <v>13</v>
      </c>
      <c r="C91" s="32">
        <v>583</v>
      </c>
      <c r="D91" s="32">
        <v>671</v>
      </c>
      <c r="E91" s="32">
        <v>4254</v>
      </c>
      <c r="F91" s="32">
        <v>5</v>
      </c>
      <c r="G91" s="32" t="s">
        <v>25</v>
      </c>
      <c r="H91" s="32" t="s">
        <v>25</v>
      </c>
      <c r="I91" s="32">
        <v>97.7</v>
      </c>
      <c r="J91" s="32"/>
      <c r="K91" s="32">
        <f>SUM(I91)</f>
        <v>97.7</v>
      </c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228" t="s">
        <v>32</v>
      </c>
      <c r="Y91" s="109"/>
      <c r="Z91" s="109"/>
    </row>
    <row r="92" spans="1:26" s="44" customFormat="1" x14ac:dyDescent="0.5">
      <c r="A92" s="257">
        <v>1942</v>
      </c>
      <c r="B92" s="33" t="s">
        <v>13</v>
      </c>
      <c r="C92" s="32">
        <v>584</v>
      </c>
      <c r="D92" s="32">
        <v>672</v>
      </c>
      <c r="E92" s="32">
        <v>4255</v>
      </c>
      <c r="F92" s="32">
        <v>5</v>
      </c>
      <c r="G92" s="32" t="s">
        <v>25</v>
      </c>
      <c r="H92" s="32" t="s">
        <v>25</v>
      </c>
      <c r="I92" s="32">
        <v>97.7</v>
      </c>
      <c r="J92" s="32"/>
      <c r="K92" s="32">
        <f>SUM(I92)</f>
        <v>97.7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228" t="s">
        <v>32</v>
      </c>
      <c r="Y92" s="109"/>
      <c r="Z92" s="109"/>
    </row>
    <row r="93" spans="1:26" s="44" customFormat="1" x14ac:dyDescent="0.5">
      <c r="A93" s="257">
        <v>1943</v>
      </c>
      <c r="B93" s="33" t="s">
        <v>13</v>
      </c>
      <c r="C93" s="32">
        <v>38460</v>
      </c>
      <c r="D93" s="32">
        <v>28</v>
      </c>
      <c r="E93" s="32">
        <v>1460</v>
      </c>
      <c r="F93" s="32">
        <v>5</v>
      </c>
      <c r="G93" s="32" t="s">
        <v>25</v>
      </c>
      <c r="H93" s="32">
        <v>1</v>
      </c>
      <c r="I93" s="32">
        <v>3</v>
      </c>
      <c r="J93" s="32"/>
      <c r="K93" s="32">
        <f>SUM(H93*100+I93)</f>
        <v>103</v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42" t="s">
        <v>122</v>
      </c>
    </row>
    <row r="94" spans="1:26" s="44" customFormat="1" x14ac:dyDescent="0.5">
      <c r="A94" s="257">
        <v>1944</v>
      </c>
      <c r="B94" s="33" t="s">
        <v>13</v>
      </c>
      <c r="C94" s="32">
        <v>5480</v>
      </c>
      <c r="D94" s="32">
        <v>101</v>
      </c>
      <c r="E94" s="32">
        <v>5796</v>
      </c>
      <c r="F94" s="32">
        <v>5</v>
      </c>
      <c r="G94" s="32" t="s">
        <v>25</v>
      </c>
      <c r="H94" s="32" t="s">
        <v>25</v>
      </c>
      <c r="I94" s="32">
        <v>49</v>
      </c>
      <c r="J94" s="32"/>
      <c r="K94" s="32">
        <f t="shared" ref="K94:K101" si="0">SUM(I94)</f>
        <v>49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42" t="s">
        <v>32</v>
      </c>
    </row>
    <row r="95" spans="1:26" s="44" customFormat="1" x14ac:dyDescent="0.5">
      <c r="A95" s="257">
        <v>1945</v>
      </c>
      <c r="B95" s="33" t="s">
        <v>13</v>
      </c>
      <c r="C95" s="32">
        <v>5481</v>
      </c>
      <c r="D95" s="32">
        <v>102</v>
      </c>
      <c r="E95" s="32">
        <v>5797</v>
      </c>
      <c r="F95" s="32">
        <v>5</v>
      </c>
      <c r="G95" s="32" t="s">
        <v>25</v>
      </c>
      <c r="H95" s="32" t="s">
        <v>25</v>
      </c>
      <c r="I95" s="32">
        <v>49</v>
      </c>
      <c r="J95" s="32"/>
      <c r="K95" s="32">
        <f t="shared" si="0"/>
        <v>49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42" t="s">
        <v>32</v>
      </c>
    </row>
    <row r="96" spans="1:26" s="44" customFormat="1" x14ac:dyDescent="0.5">
      <c r="A96" s="257">
        <v>1946</v>
      </c>
      <c r="B96" s="33" t="s">
        <v>13</v>
      </c>
      <c r="C96" s="32">
        <v>5478</v>
      </c>
      <c r="D96" s="32">
        <v>100</v>
      </c>
      <c r="E96" s="32">
        <v>5795</v>
      </c>
      <c r="F96" s="32">
        <v>5</v>
      </c>
      <c r="G96" s="32" t="s">
        <v>25</v>
      </c>
      <c r="H96" s="32" t="s">
        <v>25</v>
      </c>
      <c r="I96" s="32">
        <v>49</v>
      </c>
      <c r="J96" s="32"/>
      <c r="K96" s="32">
        <f t="shared" si="0"/>
        <v>49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42" t="s">
        <v>32</v>
      </c>
    </row>
    <row r="97" spans="1:26" s="44" customFormat="1" x14ac:dyDescent="0.5">
      <c r="A97" s="257">
        <v>1947</v>
      </c>
      <c r="B97" s="33" t="s">
        <v>13</v>
      </c>
      <c r="C97" s="32">
        <v>255</v>
      </c>
      <c r="D97" s="32">
        <v>2</v>
      </c>
      <c r="E97" s="32">
        <v>4159</v>
      </c>
      <c r="F97" s="32">
        <v>5</v>
      </c>
      <c r="G97" s="32" t="s">
        <v>25</v>
      </c>
      <c r="H97" s="32" t="s">
        <v>25</v>
      </c>
      <c r="I97" s="32">
        <v>24</v>
      </c>
      <c r="J97" s="32"/>
      <c r="K97" s="32">
        <f t="shared" si="0"/>
        <v>24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42" t="s">
        <v>122</v>
      </c>
    </row>
    <row r="98" spans="1:26" s="44" customFormat="1" x14ac:dyDescent="0.5">
      <c r="A98" s="257">
        <v>1948</v>
      </c>
      <c r="B98" s="33" t="s">
        <v>13</v>
      </c>
      <c r="C98" s="32">
        <v>2490</v>
      </c>
      <c r="D98" s="32">
        <v>7</v>
      </c>
      <c r="E98" s="32">
        <v>4600</v>
      </c>
      <c r="F98" s="32">
        <v>5</v>
      </c>
      <c r="G98" s="32" t="s">
        <v>25</v>
      </c>
      <c r="H98" s="32" t="s">
        <v>25</v>
      </c>
      <c r="I98" s="32">
        <v>50.1</v>
      </c>
      <c r="J98" s="32"/>
      <c r="K98" s="32">
        <f t="shared" si="0"/>
        <v>50.1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42" t="s">
        <v>32</v>
      </c>
    </row>
    <row r="99" spans="1:26" s="44" customFormat="1" x14ac:dyDescent="0.5">
      <c r="A99" s="257">
        <v>1949</v>
      </c>
      <c r="B99" s="33" t="s">
        <v>13</v>
      </c>
      <c r="C99" s="32">
        <v>585</v>
      </c>
      <c r="D99" s="32">
        <v>673</v>
      </c>
      <c r="E99" s="32">
        <v>4296</v>
      </c>
      <c r="F99" s="32">
        <v>5</v>
      </c>
      <c r="G99" s="32" t="s">
        <v>25</v>
      </c>
      <c r="H99" s="32" t="s">
        <v>25</v>
      </c>
      <c r="I99" s="32">
        <v>97.7</v>
      </c>
      <c r="J99" s="32"/>
      <c r="K99" s="32">
        <f t="shared" si="0"/>
        <v>97.7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42" t="s">
        <v>840</v>
      </c>
    </row>
    <row r="100" spans="1:26" s="44" customFormat="1" x14ac:dyDescent="0.5">
      <c r="A100" s="257">
        <v>1950</v>
      </c>
      <c r="B100" s="33" t="s">
        <v>13</v>
      </c>
      <c r="C100" s="32">
        <v>586</v>
      </c>
      <c r="D100" s="32">
        <v>674</v>
      </c>
      <c r="E100" s="32">
        <v>4257</v>
      </c>
      <c r="F100" s="32">
        <v>5</v>
      </c>
      <c r="G100" s="32" t="s">
        <v>25</v>
      </c>
      <c r="H100" s="32" t="s">
        <v>25</v>
      </c>
      <c r="I100" s="32">
        <v>97.7</v>
      </c>
      <c r="J100" s="32"/>
      <c r="K100" s="32">
        <f t="shared" si="0"/>
        <v>97.7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42" t="s">
        <v>841</v>
      </c>
    </row>
    <row r="101" spans="1:26" s="44" customFormat="1" x14ac:dyDescent="0.5">
      <c r="A101" s="257">
        <v>1951</v>
      </c>
      <c r="B101" s="33" t="s">
        <v>13</v>
      </c>
      <c r="C101" s="32">
        <v>38387</v>
      </c>
      <c r="D101" s="32">
        <v>30</v>
      </c>
      <c r="E101" s="32">
        <v>1465</v>
      </c>
      <c r="F101" s="32">
        <v>5</v>
      </c>
      <c r="G101" s="32" t="s">
        <v>25</v>
      </c>
      <c r="H101" s="32" t="s">
        <v>25</v>
      </c>
      <c r="I101" s="32">
        <v>97.6</v>
      </c>
      <c r="J101" s="32"/>
      <c r="K101" s="32">
        <f t="shared" si="0"/>
        <v>97.6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42" t="s">
        <v>842</v>
      </c>
    </row>
    <row r="102" spans="1:26" s="44" customFormat="1" x14ac:dyDescent="0.5">
      <c r="A102" s="257">
        <v>1952</v>
      </c>
      <c r="B102" s="33" t="s">
        <v>13</v>
      </c>
      <c r="C102" s="32">
        <v>38462</v>
      </c>
      <c r="D102" s="32">
        <v>31</v>
      </c>
      <c r="E102" s="32">
        <v>1466</v>
      </c>
      <c r="F102" s="32">
        <v>5</v>
      </c>
      <c r="G102" s="32" t="s">
        <v>25</v>
      </c>
      <c r="H102" s="32">
        <v>2</v>
      </c>
      <c r="I102" s="32">
        <v>61</v>
      </c>
      <c r="J102" s="32"/>
      <c r="K102" s="32"/>
      <c r="L102" s="32"/>
      <c r="M102" s="32"/>
      <c r="N102" s="32">
        <f>SUM(H102*100+I102)</f>
        <v>261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42" t="s">
        <v>843</v>
      </c>
    </row>
    <row r="103" spans="1:26" s="44" customFormat="1" x14ac:dyDescent="0.5">
      <c r="A103" s="257">
        <v>1953</v>
      </c>
      <c r="B103" s="33" t="s">
        <v>13</v>
      </c>
      <c r="C103" s="32">
        <v>38461</v>
      </c>
      <c r="D103" s="32">
        <v>29</v>
      </c>
      <c r="E103" s="32">
        <v>1464</v>
      </c>
      <c r="F103" s="32">
        <v>5</v>
      </c>
      <c r="G103" s="32" t="s">
        <v>25</v>
      </c>
      <c r="H103" s="32">
        <v>1</v>
      </c>
      <c r="I103" s="32">
        <v>52</v>
      </c>
      <c r="J103" s="32"/>
      <c r="K103" s="32">
        <f>SUM(H103*100+I103)</f>
        <v>152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2" t="s">
        <v>235</v>
      </c>
    </row>
    <row r="104" spans="1:26" s="44" customFormat="1" x14ac:dyDescent="0.5">
      <c r="A104" s="258">
        <v>1954</v>
      </c>
      <c r="B104" s="221" t="s">
        <v>13</v>
      </c>
      <c r="C104" s="223">
        <v>5434</v>
      </c>
      <c r="D104" s="223">
        <v>121</v>
      </c>
      <c r="E104" s="223">
        <v>5753</v>
      </c>
      <c r="F104" s="223">
        <v>5</v>
      </c>
      <c r="G104" s="223" t="s">
        <v>25</v>
      </c>
      <c r="H104" s="223" t="s">
        <v>25</v>
      </c>
      <c r="I104" s="223">
        <v>89.8</v>
      </c>
      <c r="J104" s="223"/>
      <c r="K104" s="223">
        <f>SUM(I104)</f>
        <v>89.8</v>
      </c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30" t="s">
        <v>32</v>
      </c>
    </row>
    <row r="105" spans="1:26" s="44" customFormat="1" x14ac:dyDescent="0.5">
      <c r="A105" s="256">
        <v>1955</v>
      </c>
      <c r="B105" s="71" t="s">
        <v>13</v>
      </c>
      <c r="C105" s="45">
        <v>5435</v>
      </c>
      <c r="D105" s="45">
        <v>122</v>
      </c>
      <c r="E105" s="45">
        <v>5754</v>
      </c>
      <c r="F105" s="45">
        <v>5</v>
      </c>
      <c r="G105" s="45" t="s">
        <v>25</v>
      </c>
      <c r="H105" s="45" t="s">
        <v>25</v>
      </c>
      <c r="I105" s="45">
        <v>67.900000000000006</v>
      </c>
      <c r="J105" s="45"/>
      <c r="K105" s="45">
        <f>SUM(I105)</f>
        <v>67.900000000000006</v>
      </c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75" t="s">
        <v>32</v>
      </c>
    </row>
    <row r="106" spans="1:26" s="44" customFormat="1" ht="27.75" x14ac:dyDescent="0.65">
      <c r="A106" s="275" t="s">
        <v>2015</v>
      </c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</row>
    <row r="107" spans="1:26" s="44" customFormat="1" ht="27.75" x14ac:dyDescent="0.5">
      <c r="A107" s="313" t="s">
        <v>1102</v>
      </c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163"/>
      <c r="Z107" s="163"/>
    </row>
    <row r="108" spans="1:26" s="44" customFormat="1" ht="27.75" x14ac:dyDescent="0.5">
      <c r="A108" s="276" t="s">
        <v>1069</v>
      </c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163"/>
      <c r="Z108" s="163"/>
    </row>
    <row r="109" spans="1:26" s="44" customFormat="1" ht="27.75" x14ac:dyDescent="0.65">
      <c r="A109" s="275" t="s">
        <v>1070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164"/>
      <c r="Z109" s="164"/>
    </row>
    <row r="110" spans="1:26" s="44" customFormat="1" ht="27.75" x14ac:dyDescent="0.65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</row>
    <row r="111" spans="1:26" s="44" customFormat="1" x14ac:dyDescent="0.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</row>
    <row r="112" spans="1:26" s="44" customFormat="1" x14ac:dyDescent="0.5">
      <c r="A112" s="268" t="s">
        <v>1071</v>
      </c>
      <c r="B112" s="186"/>
      <c r="C112" s="189"/>
      <c r="D112" s="277" t="s">
        <v>0</v>
      </c>
      <c r="E112" s="277" t="s">
        <v>1</v>
      </c>
      <c r="F112" s="189"/>
      <c r="G112" s="291" t="s">
        <v>18</v>
      </c>
      <c r="H112" s="292"/>
      <c r="I112" s="293"/>
      <c r="J112" s="265" t="s">
        <v>1088</v>
      </c>
      <c r="K112" s="266"/>
      <c r="L112" s="266"/>
      <c r="M112" s="266"/>
      <c r="N112" s="267"/>
      <c r="O112" s="272" t="s">
        <v>1101</v>
      </c>
      <c r="P112" s="272"/>
      <c r="Q112" s="272"/>
      <c r="R112" s="272"/>
      <c r="S112" s="272"/>
      <c r="T112" s="272"/>
      <c r="U112" s="272"/>
      <c r="V112" s="272"/>
      <c r="W112" s="272"/>
      <c r="X112" s="273"/>
      <c r="Y112" s="109"/>
      <c r="Z112" s="109"/>
    </row>
    <row r="113" spans="1:26" s="44" customFormat="1" x14ac:dyDescent="0.5">
      <c r="A113" s="269"/>
      <c r="B113" s="187" t="s">
        <v>1072</v>
      </c>
      <c r="C113" s="190" t="s">
        <v>1073</v>
      </c>
      <c r="D113" s="278"/>
      <c r="E113" s="278"/>
      <c r="F113" s="190" t="s">
        <v>1075</v>
      </c>
      <c r="G113" s="277" t="s">
        <v>19</v>
      </c>
      <c r="H113" s="290" t="s">
        <v>20</v>
      </c>
      <c r="I113" s="277" t="s">
        <v>21</v>
      </c>
      <c r="J113" s="183"/>
      <c r="K113" s="261" t="s">
        <v>1079</v>
      </c>
      <c r="L113" s="283" t="s">
        <v>1080</v>
      </c>
      <c r="M113" s="180"/>
      <c r="N113" s="185" t="s">
        <v>1086</v>
      </c>
      <c r="O113" s="316" t="s">
        <v>1071</v>
      </c>
      <c r="P113" s="186"/>
      <c r="Q113" s="186"/>
      <c r="R113" s="186"/>
      <c r="S113" s="308" t="s">
        <v>1088</v>
      </c>
      <c r="T113" s="309"/>
      <c r="U113" s="309"/>
      <c r="V113" s="309"/>
      <c r="W113" s="310"/>
      <c r="X113" s="261" t="s">
        <v>1100</v>
      </c>
      <c r="Y113" s="109"/>
      <c r="Z113" s="109"/>
    </row>
    <row r="114" spans="1:26" s="44" customFormat="1" x14ac:dyDescent="0.5">
      <c r="A114" s="269"/>
      <c r="B114" s="187" t="s">
        <v>22</v>
      </c>
      <c r="C114" s="190" t="s">
        <v>1074</v>
      </c>
      <c r="D114" s="278"/>
      <c r="E114" s="278"/>
      <c r="F114" s="24" t="s">
        <v>1076</v>
      </c>
      <c r="G114" s="278"/>
      <c r="H114" s="290"/>
      <c r="I114" s="278"/>
      <c r="J114" s="183" t="s">
        <v>1078</v>
      </c>
      <c r="K114" s="262"/>
      <c r="L114" s="283"/>
      <c r="M114" s="181" t="s">
        <v>1081</v>
      </c>
      <c r="N114" s="185" t="s">
        <v>1085</v>
      </c>
      <c r="O114" s="317"/>
      <c r="P114" s="187"/>
      <c r="Q114" s="187" t="s">
        <v>1072</v>
      </c>
      <c r="R114" s="187" t="s">
        <v>1094</v>
      </c>
      <c r="S114" s="180"/>
      <c r="T114" s="281" t="s">
        <v>1079</v>
      </c>
      <c r="U114" s="261" t="s">
        <v>1080</v>
      </c>
      <c r="V114" s="184"/>
      <c r="W114" s="180" t="s">
        <v>1097</v>
      </c>
      <c r="X114" s="262"/>
      <c r="Y114" s="109"/>
      <c r="Z114" s="109"/>
    </row>
    <row r="115" spans="1:26" s="44" customFormat="1" x14ac:dyDescent="0.5">
      <c r="A115" s="269"/>
      <c r="B115" s="187"/>
      <c r="C115" s="190" t="s">
        <v>861</v>
      </c>
      <c r="D115" s="278"/>
      <c r="E115" s="278"/>
      <c r="F115" s="190" t="s">
        <v>1077</v>
      </c>
      <c r="G115" s="278"/>
      <c r="H115" s="290"/>
      <c r="I115" s="278"/>
      <c r="J115" s="183" t="s">
        <v>1082</v>
      </c>
      <c r="K115" s="262"/>
      <c r="L115" s="283"/>
      <c r="M115" s="181" t="s">
        <v>1084</v>
      </c>
      <c r="N115" s="185" t="s">
        <v>1087</v>
      </c>
      <c r="O115" s="317"/>
      <c r="P115" s="187" t="s">
        <v>1090</v>
      </c>
      <c r="Q115" s="187" t="s">
        <v>1091</v>
      </c>
      <c r="R115" s="187" t="s">
        <v>1095</v>
      </c>
      <c r="S115" s="181" t="s">
        <v>1078</v>
      </c>
      <c r="T115" s="284"/>
      <c r="U115" s="262"/>
      <c r="V115" s="184" t="s">
        <v>1081</v>
      </c>
      <c r="W115" s="181" t="s">
        <v>1098</v>
      </c>
      <c r="X115" s="262"/>
      <c r="Y115" s="109"/>
      <c r="Z115" s="109"/>
    </row>
    <row r="116" spans="1:26" s="44" customFormat="1" x14ac:dyDescent="0.5">
      <c r="A116" s="187"/>
      <c r="B116" s="187"/>
      <c r="C116" s="190"/>
      <c r="D116" s="190"/>
      <c r="E116" s="190"/>
      <c r="F116" s="190"/>
      <c r="G116" s="278"/>
      <c r="H116" s="290"/>
      <c r="I116" s="278"/>
      <c r="J116" s="183" t="s">
        <v>1083</v>
      </c>
      <c r="K116" s="262"/>
      <c r="L116" s="283"/>
      <c r="M116" s="181" t="s">
        <v>1085</v>
      </c>
      <c r="N116" s="185" t="s">
        <v>1072</v>
      </c>
      <c r="O116" s="317"/>
      <c r="P116" s="187"/>
      <c r="Q116" s="187" t="s">
        <v>1092</v>
      </c>
      <c r="R116" s="187" t="s">
        <v>1096</v>
      </c>
      <c r="S116" s="181" t="s">
        <v>1082</v>
      </c>
      <c r="T116" s="284"/>
      <c r="U116" s="262"/>
      <c r="V116" s="184" t="s">
        <v>1084</v>
      </c>
      <c r="W116" s="181" t="s">
        <v>1091</v>
      </c>
      <c r="X116" s="262"/>
      <c r="Y116" s="109"/>
      <c r="Z116" s="109"/>
    </row>
    <row r="117" spans="1:26" s="44" customFormat="1" x14ac:dyDescent="0.5">
      <c r="A117" s="193"/>
      <c r="B117" s="188"/>
      <c r="C117" s="191"/>
      <c r="D117" s="191"/>
      <c r="E117" s="191"/>
      <c r="F117" s="191"/>
      <c r="G117" s="191"/>
      <c r="H117" s="22"/>
      <c r="I117" s="191"/>
      <c r="J117" s="192"/>
      <c r="K117" s="191"/>
      <c r="L117" s="22"/>
      <c r="M117" s="191"/>
      <c r="N117" s="23"/>
      <c r="O117" s="318"/>
      <c r="P117" s="188"/>
      <c r="Q117" s="188" t="s">
        <v>1093</v>
      </c>
      <c r="R117" s="188"/>
      <c r="S117" s="182" t="s">
        <v>1083</v>
      </c>
      <c r="T117" s="296"/>
      <c r="U117" s="263"/>
      <c r="V117" s="30" t="s">
        <v>1085</v>
      </c>
      <c r="W117" s="182" t="s">
        <v>1099</v>
      </c>
      <c r="X117" s="263"/>
      <c r="Y117" s="109"/>
      <c r="Z117" s="109"/>
    </row>
    <row r="118" spans="1:26" s="44" customFormat="1" x14ac:dyDescent="0.5">
      <c r="A118" s="257">
        <v>1956</v>
      </c>
      <c r="B118" s="33" t="s">
        <v>13</v>
      </c>
      <c r="C118" s="32">
        <v>5436</v>
      </c>
      <c r="D118" s="32">
        <v>123</v>
      </c>
      <c r="E118" s="32">
        <v>5755</v>
      </c>
      <c r="F118" s="32">
        <v>5</v>
      </c>
      <c r="G118" s="32" t="s">
        <v>25</v>
      </c>
      <c r="H118" s="32">
        <v>1</v>
      </c>
      <c r="I118" s="32">
        <v>20.399999999999999</v>
      </c>
      <c r="J118" s="32"/>
      <c r="K118" s="32">
        <f>SUM(H118*100+I118)</f>
        <v>120.4</v>
      </c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228" t="s">
        <v>32</v>
      </c>
      <c r="Y118" s="109"/>
      <c r="Z118" s="109"/>
    </row>
    <row r="119" spans="1:26" s="44" customFormat="1" x14ac:dyDescent="0.5">
      <c r="A119" s="257">
        <v>1957</v>
      </c>
      <c r="B119" s="33" t="s">
        <v>13</v>
      </c>
      <c r="C119" s="32">
        <v>5437</v>
      </c>
      <c r="D119" s="32">
        <v>124</v>
      </c>
      <c r="E119" s="32">
        <v>5756</v>
      </c>
      <c r="F119" s="32">
        <v>5</v>
      </c>
      <c r="G119" s="32" t="s">
        <v>25</v>
      </c>
      <c r="H119" s="32" t="s">
        <v>25</v>
      </c>
      <c r="I119" s="32">
        <v>50.3</v>
      </c>
      <c r="J119" s="32"/>
      <c r="K119" s="32">
        <f>SUM(I119)</f>
        <v>50.3</v>
      </c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28" t="s">
        <v>32</v>
      </c>
      <c r="Y119" s="109"/>
      <c r="Z119" s="109"/>
    </row>
    <row r="120" spans="1:26" s="44" customFormat="1" x14ac:dyDescent="0.5">
      <c r="A120" s="257">
        <v>1958</v>
      </c>
      <c r="B120" s="33" t="s">
        <v>13</v>
      </c>
      <c r="C120" s="32">
        <v>38473</v>
      </c>
      <c r="D120" s="32">
        <v>55</v>
      </c>
      <c r="E120" s="32">
        <v>2704</v>
      </c>
      <c r="F120" s="32">
        <v>5</v>
      </c>
      <c r="G120" s="32" t="s">
        <v>25</v>
      </c>
      <c r="H120" s="32">
        <v>2</v>
      </c>
      <c r="I120" s="32">
        <v>47</v>
      </c>
      <c r="J120" s="32"/>
      <c r="K120" s="32"/>
      <c r="L120" s="32"/>
      <c r="M120" s="32"/>
      <c r="N120" s="32">
        <f>SUM(H120*100+I120)</f>
        <v>247</v>
      </c>
      <c r="O120" s="32"/>
      <c r="P120" s="32"/>
      <c r="Q120" s="32"/>
      <c r="R120" s="32"/>
      <c r="S120" s="32"/>
      <c r="T120" s="32"/>
      <c r="U120" s="32"/>
      <c r="V120" s="32"/>
      <c r="W120" s="32"/>
      <c r="X120" s="228" t="s">
        <v>844</v>
      </c>
      <c r="Y120" s="109"/>
      <c r="Z120" s="109"/>
    </row>
    <row r="121" spans="1:26" s="44" customFormat="1" x14ac:dyDescent="0.5">
      <c r="A121" s="257">
        <v>1959</v>
      </c>
      <c r="B121" s="33" t="s">
        <v>13</v>
      </c>
      <c r="C121" s="32">
        <v>7168</v>
      </c>
      <c r="D121" s="32">
        <v>132</v>
      </c>
      <c r="E121" s="32">
        <v>6244</v>
      </c>
      <c r="F121" s="32">
        <v>5</v>
      </c>
      <c r="G121" s="32" t="s">
        <v>25</v>
      </c>
      <c r="H121" s="32">
        <v>1</v>
      </c>
      <c r="I121" s="32">
        <v>44</v>
      </c>
      <c r="J121" s="32"/>
      <c r="K121" s="32"/>
      <c r="L121" s="32"/>
      <c r="M121" s="32"/>
      <c r="N121" s="32">
        <f>SUM(H121*100+I121)</f>
        <v>144</v>
      </c>
      <c r="O121" s="32"/>
      <c r="P121" s="32"/>
      <c r="Q121" s="32"/>
      <c r="R121" s="32"/>
      <c r="S121" s="32"/>
      <c r="T121" s="32"/>
      <c r="U121" s="32"/>
      <c r="V121" s="32"/>
      <c r="W121" s="32"/>
      <c r="X121" s="228" t="s">
        <v>711</v>
      </c>
      <c r="Y121" s="109"/>
      <c r="Z121" s="109"/>
    </row>
    <row r="122" spans="1:26" s="44" customFormat="1" x14ac:dyDescent="0.5">
      <c r="A122" s="257">
        <v>1960</v>
      </c>
      <c r="B122" s="33" t="s">
        <v>13</v>
      </c>
      <c r="C122" s="32">
        <v>38472</v>
      </c>
      <c r="D122" s="32">
        <v>44</v>
      </c>
      <c r="E122" s="32">
        <v>2703</v>
      </c>
      <c r="F122" s="32">
        <v>5</v>
      </c>
      <c r="G122" s="32" t="s">
        <v>25</v>
      </c>
      <c r="H122" s="32">
        <v>1</v>
      </c>
      <c r="I122" s="32">
        <v>89</v>
      </c>
      <c r="J122" s="32"/>
      <c r="K122" s="32">
        <f>SUM(H122*100+I122)</f>
        <v>189</v>
      </c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28" t="s">
        <v>32</v>
      </c>
      <c r="Y122" s="109"/>
      <c r="Z122" s="109"/>
    </row>
    <row r="123" spans="1:26" s="44" customFormat="1" x14ac:dyDescent="0.5">
      <c r="A123" s="257">
        <v>1961</v>
      </c>
      <c r="B123" s="33" t="s">
        <v>13</v>
      </c>
      <c r="C123" s="32">
        <v>9469</v>
      </c>
      <c r="D123" s="32">
        <v>143</v>
      </c>
      <c r="E123" s="32">
        <v>8060</v>
      </c>
      <c r="F123" s="32">
        <v>5</v>
      </c>
      <c r="G123" s="32" t="s">
        <v>25</v>
      </c>
      <c r="H123" s="32">
        <v>1</v>
      </c>
      <c r="I123" s="32">
        <v>89</v>
      </c>
      <c r="J123" s="32"/>
      <c r="K123" s="32"/>
      <c r="L123" s="32"/>
      <c r="M123" s="32"/>
      <c r="N123" s="32">
        <f>SUM(H123*100+I123)</f>
        <v>189</v>
      </c>
      <c r="O123" s="32"/>
      <c r="P123" s="32"/>
      <c r="Q123" s="32"/>
      <c r="R123" s="32"/>
      <c r="S123" s="32"/>
      <c r="T123" s="32"/>
      <c r="U123" s="32"/>
      <c r="V123" s="32"/>
      <c r="W123" s="32"/>
      <c r="X123" s="228" t="s">
        <v>845</v>
      </c>
      <c r="Y123" s="109"/>
      <c r="Z123" s="109"/>
    </row>
    <row r="124" spans="1:26" s="44" customFormat="1" x14ac:dyDescent="0.5">
      <c r="A124" s="257">
        <v>1962</v>
      </c>
      <c r="B124" s="33" t="s">
        <v>13</v>
      </c>
      <c r="C124" s="32">
        <v>38400</v>
      </c>
      <c r="D124" s="32">
        <v>53</v>
      </c>
      <c r="E124" s="32">
        <v>2702</v>
      </c>
      <c r="F124" s="32">
        <v>5</v>
      </c>
      <c r="G124" s="32" t="s">
        <v>25</v>
      </c>
      <c r="H124" s="32">
        <v>1</v>
      </c>
      <c r="I124" s="32">
        <v>80.099999999999994</v>
      </c>
      <c r="J124" s="32"/>
      <c r="K124" s="32">
        <f>SUM(H124*100+I124)</f>
        <v>180.1</v>
      </c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228" t="s">
        <v>32</v>
      </c>
      <c r="Y124" s="109"/>
      <c r="Z124" s="109"/>
    </row>
    <row r="125" spans="1:26" s="44" customFormat="1" x14ac:dyDescent="0.5">
      <c r="A125" s="257">
        <v>1963</v>
      </c>
      <c r="B125" s="33" t="s">
        <v>13</v>
      </c>
      <c r="C125" s="32">
        <v>38399</v>
      </c>
      <c r="D125" s="32">
        <v>52</v>
      </c>
      <c r="E125" s="32">
        <v>2701</v>
      </c>
      <c r="F125" s="32">
        <v>5</v>
      </c>
      <c r="G125" s="32" t="s">
        <v>25</v>
      </c>
      <c r="H125" s="32">
        <v>1</v>
      </c>
      <c r="I125" s="32">
        <v>89.3</v>
      </c>
      <c r="J125" s="32"/>
      <c r="K125" s="32"/>
      <c r="L125" s="32"/>
      <c r="M125" s="32"/>
      <c r="N125" s="32">
        <f>SUM(H125*100+I125)</f>
        <v>189.3</v>
      </c>
      <c r="O125" s="32"/>
      <c r="P125" s="32"/>
      <c r="Q125" s="32"/>
      <c r="R125" s="32"/>
      <c r="S125" s="32"/>
      <c r="T125" s="32"/>
      <c r="U125" s="32"/>
      <c r="V125" s="32"/>
      <c r="W125" s="32"/>
      <c r="X125" s="228" t="s">
        <v>778</v>
      </c>
      <c r="Y125" s="109"/>
      <c r="Z125" s="109"/>
    </row>
    <row r="126" spans="1:26" s="44" customFormat="1" x14ac:dyDescent="0.5">
      <c r="A126" s="257">
        <v>1964</v>
      </c>
      <c r="B126" s="33" t="s">
        <v>13</v>
      </c>
      <c r="C126" s="32">
        <v>65976</v>
      </c>
      <c r="D126" s="32">
        <v>679</v>
      </c>
      <c r="E126" s="32">
        <v>3772</v>
      </c>
      <c r="F126" s="32">
        <v>5</v>
      </c>
      <c r="G126" s="32" t="s">
        <v>25</v>
      </c>
      <c r="H126" s="32">
        <v>1</v>
      </c>
      <c r="I126" s="32" t="s">
        <v>25</v>
      </c>
      <c r="J126" s="32"/>
      <c r="K126" s="32">
        <f>SUM(H126*100)</f>
        <v>100</v>
      </c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42" t="s">
        <v>32</v>
      </c>
    </row>
    <row r="127" spans="1:26" s="44" customFormat="1" x14ac:dyDescent="0.5">
      <c r="A127" s="257">
        <v>1965</v>
      </c>
      <c r="B127" s="33" t="s">
        <v>13</v>
      </c>
      <c r="C127" s="32">
        <v>2116</v>
      </c>
      <c r="D127" s="32">
        <v>678</v>
      </c>
      <c r="E127" s="32">
        <v>4777</v>
      </c>
      <c r="F127" s="32">
        <v>5</v>
      </c>
      <c r="G127" s="32" t="s">
        <v>25</v>
      </c>
      <c r="H127" s="32">
        <v>1</v>
      </c>
      <c r="I127" s="32">
        <v>83.5</v>
      </c>
      <c r="J127" s="32"/>
      <c r="K127" s="32">
        <f>SUM(H127*100+I127)</f>
        <v>183.5</v>
      </c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42" t="s">
        <v>32</v>
      </c>
    </row>
    <row r="128" spans="1:26" s="44" customFormat="1" x14ac:dyDescent="0.5">
      <c r="A128" s="257">
        <v>1966</v>
      </c>
      <c r="B128" s="33" t="s">
        <v>13</v>
      </c>
      <c r="C128" s="32">
        <v>2117</v>
      </c>
      <c r="D128" s="32">
        <v>699</v>
      </c>
      <c r="E128" s="32">
        <v>4778</v>
      </c>
      <c r="F128" s="32">
        <v>5</v>
      </c>
      <c r="G128" s="32" t="s">
        <v>25</v>
      </c>
      <c r="H128" s="32" t="s">
        <v>25</v>
      </c>
      <c r="I128" s="32">
        <v>85.6</v>
      </c>
      <c r="J128" s="32"/>
      <c r="K128" s="32">
        <f>SUM(I128)</f>
        <v>85.6</v>
      </c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42" t="s">
        <v>32</v>
      </c>
    </row>
    <row r="129" spans="1:26" s="44" customFormat="1" x14ac:dyDescent="0.5">
      <c r="A129" s="257">
        <v>1967</v>
      </c>
      <c r="B129" s="33" t="s">
        <v>13</v>
      </c>
      <c r="C129" s="32">
        <v>38398</v>
      </c>
      <c r="D129" s="32">
        <v>51</v>
      </c>
      <c r="E129" s="32">
        <v>2700</v>
      </c>
      <c r="F129" s="32">
        <v>5</v>
      </c>
      <c r="G129" s="32" t="s">
        <v>25</v>
      </c>
      <c r="H129" s="32" t="s">
        <v>25</v>
      </c>
      <c r="I129" s="32">
        <v>42.4</v>
      </c>
      <c r="J129" s="32"/>
      <c r="K129" s="32">
        <f>SUM(I129)</f>
        <v>42.4</v>
      </c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42" t="s">
        <v>32</v>
      </c>
    </row>
    <row r="130" spans="1:26" s="44" customFormat="1" x14ac:dyDescent="0.5">
      <c r="A130" s="257">
        <v>1968</v>
      </c>
      <c r="B130" s="33" t="s">
        <v>13</v>
      </c>
      <c r="C130" s="32">
        <v>2118</v>
      </c>
      <c r="D130" s="32">
        <v>700</v>
      </c>
      <c r="E130" s="32">
        <v>4777</v>
      </c>
      <c r="F130" s="32">
        <v>5</v>
      </c>
      <c r="G130" s="32" t="s">
        <v>25</v>
      </c>
      <c r="H130" s="32" t="s">
        <v>25</v>
      </c>
      <c r="I130" s="32">
        <v>56.7</v>
      </c>
      <c r="J130" s="32"/>
      <c r="K130" s="32"/>
      <c r="L130" s="32">
        <f>SUM(I130)</f>
        <v>56.7</v>
      </c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42" t="s">
        <v>150</v>
      </c>
    </row>
    <row r="131" spans="1:26" s="44" customFormat="1" x14ac:dyDescent="0.5">
      <c r="A131" s="257">
        <v>1969</v>
      </c>
      <c r="B131" s="33" t="s">
        <v>13</v>
      </c>
      <c r="C131" s="32">
        <v>38397</v>
      </c>
      <c r="D131" s="32">
        <v>49</v>
      </c>
      <c r="E131" s="32">
        <v>2698</v>
      </c>
      <c r="F131" s="32">
        <v>5</v>
      </c>
      <c r="G131" s="32" t="s">
        <v>25</v>
      </c>
      <c r="H131" s="32">
        <v>1</v>
      </c>
      <c r="I131" s="32">
        <v>60</v>
      </c>
      <c r="J131" s="32"/>
      <c r="K131" s="32"/>
      <c r="L131" s="32"/>
      <c r="M131" s="32"/>
      <c r="N131" s="32">
        <f>SUM(H131*100+I131)</f>
        <v>160</v>
      </c>
      <c r="O131" s="32"/>
      <c r="P131" s="32"/>
      <c r="Q131" s="32"/>
      <c r="R131" s="32"/>
      <c r="S131" s="32"/>
      <c r="T131" s="32"/>
      <c r="U131" s="32"/>
      <c r="V131" s="32"/>
      <c r="W131" s="32"/>
      <c r="X131" s="42" t="s">
        <v>103</v>
      </c>
    </row>
    <row r="132" spans="1:26" s="44" customFormat="1" x14ac:dyDescent="0.5">
      <c r="A132" s="257">
        <v>1970</v>
      </c>
      <c r="B132" s="33" t="s">
        <v>13</v>
      </c>
      <c r="C132" s="32">
        <v>5087</v>
      </c>
      <c r="D132" s="32">
        <v>99</v>
      </c>
      <c r="E132" s="32">
        <v>5655</v>
      </c>
      <c r="F132" s="32">
        <v>5</v>
      </c>
      <c r="G132" s="32" t="s">
        <v>25</v>
      </c>
      <c r="H132" s="32">
        <v>1</v>
      </c>
      <c r="I132" s="32" t="s">
        <v>25</v>
      </c>
      <c r="J132" s="32"/>
      <c r="K132" s="32">
        <f>SUM(H132*100)</f>
        <v>100</v>
      </c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42" t="s">
        <v>96</v>
      </c>
    </row>
    <row r="133" spans="1:26" s="44" customFormat="1" x14ac:dyDescent="0.5">
      <c r="A133" s="257">
        <v>1971</v>
      </c>
      <c r="B133" s="33" t="s">
        <v>13</v>
      </c>
      <c r="C133" s="32">
        <v>38471</v>
      </c>
      <c r="D133" s="32">
        <v>50</v>
      </c>
      <c r="E133" s="32">
        <v>2699</v>
      </c>
      <c r="F133" s="32">
        <v>5</v>
      </c>
      <c r="G133" s="32" t="s">
        <v>25</v>
      </c>
      <c r="H133" s="32">
        <v>1</v>
      </c>
      <c r="I133" s="32">
        <v>57</v>
      </c>
      <c r="J133" s="32"/>
      <c r="K133" s="32">
        <f>SUM(H133*100+I133)</f>
        <v>157</v>
      </c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42" t="s">
        <v>32</v>
      </c>
    </row>
    <row r="134" spans="1:26" s="44" customFormat="1" x14ac:dyDescent="0.5">
      <c r="A134" s="257">
        <v>1972</v>
      </c>
      <c r="B134" s="33" t="s">
        <v>13</v>
      </c>
      <c r="C134" s="32">
        <v>38497</v>
      </c>
      <c r="D134" s="32">
        <v>97</v>
      </c>
      <c r="E134" s="32">
        <v>2744</v>
      </c>
      <c r="F134" s="32">
        <v>5</v>
      </c>
      <c r="G134" s="32" t="s">
        <v>25</v>
      </c>
      <c r="H134" s="32">
        <v>2</v>
      </c>
      <c r="I134" s="32">
        <v>62</v>
      </c>
      <c r="J134" s="32"/>
      <c r="K134" s="32"/>
      <c r="L134" s="32"/>
      <c r="M134" s="32"/>
      <c r="N134" s="32">
        <f>SUM(H134*100+I134)</f>
        <v>262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42" t="s">
        <v>846</v>
      </c>
    </row>
    <row r="135" spans="1:26" s="44" customFormat="1" x14ac:dyDescent="0.5">
      <c r="A135" s="257">
        <v>1973</v>
      </c>
      <c r="B135" s="33" t="s">
        <v>13</v>
      </c>
      <c r="C135" s="32">
        <v>38411</v>
      </c>
      <c r="D135" s="32">
        <v>95</v>
      </c>
      <c r="E135" s="32">
        <v>2743</v>
      </c>
      <c r="F135" s="32">
        <v>5</v>
      </c>
      <c r="G135" s="32" t="s">
        <v>25</v>
      </c>
      <c r="H135" s="32">
        <v>2</v>
      </c>
      <c r="I135" s="32">
        <v>85</v>
      </c>
      <c r="J135" s="32"/>
      <c r="K135" s="32"/>
      <c r="L135" s="32"/>
      <c r="M135" s="32"/>
      <c r="N135" s="32">
        <f>SUM(H135*100+I135)</f>
        <v>285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42" t="s">
        <v>641</v>
      </c>
    </row>
    <row r="136" spans="1:26" s="44" customFormat="1" x14ac:dyDescent="0.5">
      <c r="A136" s="257">
        <v>1974</v>
      </c>
      <c r="B136" s="33" t="s">
        <v>13</v>
      </c>
      <c r="C136" s="32">
        <v>4397</v>
      </c>
      <c r="D136" s="32">
        <v>3</v>
      </c>
      <c r="E136" s="32">
        <v>5324</v>
      </c>
      <c r="F136" s="32">
        <v>5</v>
      </c>
      <c r="G136" s="32" t="s">
        <v>25</v>
      </c>
      <c r="H136" s="32">
        <v>1</v>
      </c>
      <c r="I136" s="32">
        <v>29</v>
      </c>
      <c r="J136" s="32"/>
      <c r="K136" s="32">
        <f>SUM(H136*100+I136)</f>
        <v>129</v>
      </c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42" t="s">
        <v>32</v>
      </c>
    </row>
    <row r="137" spans="1:26" s="44" customFormat="1" x14ac:dyDescent="0.5">
      <c r="A137" s="257">
        <v>1975</v>
      </c>
      <c r="B137" s="33" t="s">
        <v>13</v>
      </c>
      <c r="C137" s="32">
        <v>38418</v>
      </c>
      <c r="D137" s="32">
        <v>96</v>
      </c>
      <c r="E137" s="32">
        <v>3951</v>
      </c>
      <c r="F137" s="32">
        <v>5</v>
      </c>
      <c r="G137" s="32" t="s">
        <v>25</v>
      </c>
      <c r="H137" s="32">
        <v>2</v>
      </c>
      <c r="I137" s="32">
        <v>94</v>
      </c>
      <c r="J137" s="32"/>
      <c r="K137" s="32"/>
      <c r="L137" s="32"/>
      <c r="M137" s="32"/>
      <c r="N137" s="32">
        <f>SUM(H137*100+I137)</f>
        <v>294</v>
      </c>
      <c r="O137" s="32"/>
      <c r="P137" s="32"/>
      <c r="Q137" s="32"/>
      <c r="R137" s="32"/>
      <c r="S137" s="32"/>
      <c r="T137" s="32"/>
      <c r="U137" s="32"/>
      <c r="V137" s="32"/>
      <c r="W137" s="32"/>
      <c r="X137" s="42" t="s">
        <v>103</v>
      </c>
    </row>
    <row r="138" spans="1:26" s="44" customFormat="1" x14ac:dyDescent="0.5">
      <c r="A138" s="257">
        <v>1976</v>
      </c>
      <c r="B138" s="33" t="s">
        <v>13</v>
      </c>
      <c r="C138" s="32">
        <v>4347</v>
      </c>
      <c r="D138" s="32">
        <v>1</v>
      </c>
      <c r="E138" s="32">
        <v>5278</v>
      </c>
      <c r="F138" s="32">
        <v>5</v>
      </c>
      <c r="G138" s="32" t="s">
        <v>25</v>
      </c>
      <c r="H138" s="32">
        <v>1</v>
      </c>
      <c r="I138" s="32">
        <v>38</v>
      </c>
      <c r="J138" s="32"/>
      <c r="K138" s="32">
        <f>SUM(H138*100+I138)</f>
        <v>138</v>
      </c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42" t="s">
        <v>235</v>
      </c>
    </row>
    <row r="139" spans="1:26" s="44" customFormat="1" x14ac:dyDescent="0.5">
      <c r="A139" s="258">
        <v>1977</v>
      </c>
      <c r="B139" s="221" t="s">
        <v>13</v>
      </c>
      <c r="C139" s="223">
        <v>38419</v>
      </c>
      <c r="D139" s="223">
        <v>98</v>
      </c>
      <c r="E139" s="223">
        <v>2745</v>
      </c>
      <c r="F139" s="223">
        <v>5</v>
      </c>
      <c r="G139" s="223" t="s">
        <v>25</v>
      </c>
      <c r="H139" s="223">
        <v>1</v>
      </c>
      <c r="I139" s="223">
        <v>40</v>
      </c>
      <c r="J139" s="223"/>
      <c r="K139" s="223">
        <f>SUM(H139*100+I139)</f>
        <v>140</v>
      </c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30" t="s">
        <v>32</v>
      </c>
    </row>
    <row r="140" spans="1:26" s="44" customFormat="1" x14ac:dyDescent="0.5">
      <c r="A140" s="256">
        <v>1978</v>
      </c>
      <c r="B140" s="71" t="s">
        <v>13</v>
      </c>
      <c r="C140" s="45">
        <v>1270</v>
      </c>
      <c r="D140" s="45">
        <v>5</v>
      </c>
      <c r="E140" s="45">
        <v>4482</v>
      </c>
      <c r="F140" s="45">
        <v>5</v>
      </c>
      <c r="G140" s="45">
        <v>7</v>
      </c>
      <c r="H140" s="45" t="s">
        <v>25</v>
      </c>
      <c r="I140" s="45">
        <v>87.4</v>
      </c>
      <c r="J140" s="45"/>
      <c r="K140" s="45"/>
      <c r="L140" s="45"/>
      <c r="M140" s="45"/>
      <c r="N140" s="45">
        <f>SUM(G140*400+I140)</f>
        <v>2887.4</v>
      </c>
      <c r="O140" s="45"/>
      <c r="P140" s="45"/>
      <c r="Q140" s="45"/>
      <c r="R140" s="45"/>
      <c r="S140" s="45"/>
      <c r="T140" s="45"/>
      <c r="U140" s="45"/>
      <c r="V140" s="45"/>
      <c r="W140" s="45"/>
      <c r="X140" s="75" t="s">
        <v>852</v>
      </c>
    </row>
    <row r="141" spans="1:26" s="44" customFormat="1" ht="27.75" x14ac:dyDescent="0.65">
      <c r="A141" s="275" t="s">
        <v>2016</v>
      </c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</row>
    <row r="142" spans="1:26" s="44" customFormat="1" ht="27.75" x14ac:dyDescent="0.5">
      <c r="A142" s="313" t="s">
        <v>1102</v>
      </c>
      <c r="B142" s="313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163"/>
      <c r="Z142" s="163"/>
    </row>
    <row r="143" spans="1:26" s="44" customFormat="1" ht="27.75" x14ac:dyDescent="0.5">
      <c r="A143" s="276" t="s">
        <v>1069</v>
      </c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163"/>
      <c r="Z143" s="163"/>
    </row>
    <row r="144" spans="1:26" s="44" customFormat="1" ht="27.75" x14ac:dyDescent="0.65">
      <c r="A144" s="275" t="s">
        <v>1070</v>
      </c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164"/>
      <c r="Z144" s="164"/>
    </row>
    <row r="145" spans="1:26" s="44" customFormat="1" ht="27.75" x14ac:dyDescent="0.65">
      <c r="A145" s="275"/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</row>
    <row r="146" spans="1:26" s="44" customFormat="1" x14ac:dyDescent="0.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1:26" s="44" customFormat="1" x14ac:dyDescent="0.5">
      <c r="A147" s="268" t="s">
        <v>1071</v>
      </c>
      <c r="B147" s="186"/>
      <c r="C147" s="189"/>
      <c r="D147" s="277" t="s">
        <v>0</v>
      </c>
      <c r="E147" s="277" t="s">
        <v>1</v>
      </c>
      <c r="F147" s="189"/>
      <c r="G147" s="291" t="s">
        <v>18</v>
      </c>
      <c r="H147" s="292"/>
      <c r="I147" s="293"/>
      <c r="J147" s="265" t="s">
        <v>1088</v>
      </c>
      <c r="K147" s="266"/>
      <c r="L147" s="266"/>
      <c r="M147" s="266"/>
      <c r="N147" s="267"/>
      <c r="O147" s="272" t="s">
        <v>1101</v>
      </c>
      <c r="P147" s="272"/>
      <c r="Q147" s="272"/>
      <c r="R147" s="272"/>
      <c r="S147" s="272"/>
      <c r="T147" s="272"/>
      <c r="U147" s="272"/>
      <c r="V147" s="272"/>
      <c r="W147" s="272"/>
      <c r="X147" s="273"/>
      <c r="Y147" s="109"/>
      <c r="Z147" s="109"/>
    </row>
    <row r="148" spans="1:26" s="44" customFormat="1" x14ac:dyDescent="0.5">
      <c r="A148" s="269"/>
      <c r="B148" s="187" t="s">
        <v>1072</v>
      </c>
      <c r="C148" s="190" t="s">
        <v>1073</v>
      </c>
      <c r="D148" s="278"/>
      <c r="E148" s="278"/>
      <c r="F148" s="190" t="s">
        <v>1075</v>
      </c>
      <c r="G148" s="277" t="s">
        <v>19</v>
      </c>
      <c r="H148" s="290" t="s">
        <v>20</v>
      </c>
      <c r="I148" s="277" t="s">
        <v>21</v>
      </c>
      <c r="J148" s="183"/>
      <c r="K148" s="261" t="s">
        <v>1079</v>
      </c>
      <c r="L148" s="283" t="s">
        <v>1080</v>
      </c>
      <c r="M148" s="180"/>
      <c r="N148" s="185" t="s">
        <v>1086</v>
      </c>
      <c r="O148" s="316" t="s">
        <v>1071</v>
      </c>
      <c r="P148" s="186"/>
      <c r="Q148" s="186"/>
      <c r="R148" s="186"/>
      <c r="S148" s="308" t="s">
        <v>1088</v>
      </c>
      <c r="T148" s="309"/>
      <c r="U148" s="309"/>
      <c r="V148" s="309"/>
      <c r="W148" s="310"/>
      <c r="X148" s="261" t="s">
        <v>1100</v>
      </c>
      <c r="Y148" s="109"/>
      <c r="Z148" s="109"/>
    </row>
    <row r="149" spans="1:26" s="44" customFormat="1" x14ac:dyDescent="0.5">
      <c r="A149" s="269"/>
      <c r="B149" s="187" t="s">
        <v>22</v>
      </c>
      <c r="C149" s="190" t="s">
        <v>1074</v>
      </c>
      <c r="D149" s="278"/>
      <c r="E149" s="278"/>
      <c r="F149" s="24" t="s">
        <v>1076</v>
      </c>
      <c r="G149" s="278"/>
      <c r="H149" s="290"/>
      <c r="I149" s="278"/>
      <c r="J149" s="183" t="s">
        <v>1078</v>
      </c>
      <c r="K149" s="262"/>
      <c r="L149" s="283"/>
      <c r="M149" s="181" t="s">
        <v>1081</v>
      </c>
      <c r="N149" s="185" t="s">
        <v>1085</v>
      </c>
      <c r="O149" s="317"/>
      <c r="P149" s="187"/>
      <c r="Q149" s="187" t="s">
        <v>1072</v>
      </c>
      <c r="R149" s="187" t="s">
        <v>1094</v>
      </c>
      <c r="S149" s="180"/>
      <c r="T149" s="281" t="s">
        <v>1079</v>
      </c>
      <c r="U149" s="261" t="s">
        <v>1080</v>
      </c>
      <c r="V149" s="184"/>
      <c r="W149" s="180" t="s">
        <v>1097</v>
      </c>
      <c r="X149" s="262"/>
      <c r="Y149" s="109"/>
      <c r="Z149" s="109"/>
    </row>
    <row r="150" spans="1:26" s="44" customFormat="1" x14ac:dyDescent="0.5">
      <c r="A150" s="269"/>
      <c r="B150" s="187"/>
      <c r="C150" s="190" t="s">
        <v>861</v>
      </c>
      <c r="D150" s="278"/>
      <c r="E150" s="278"/>
      <c r="F150" s="190" t="s">
        <v>1077</v>
      </c>
      <c r="G150" s="278"/>
      <c r="H150" s="290"/>
      <c r="I150" s="278"/>
      <c r="J150" s="183" t="s">
        <v>1082</v>
      </c>
      <c r="K150" s="262"/>
      <c r="L150" s="283"/>
      <c r="M150" s="181" t="s">
        <v>1084</v>
      </c>
      <c r="N150" s="185" t="s">
        <v>1087</v>
      </c>
      <c r="O150" s="317"/>
      <c r="P150" s="187" t="s">
        <v>1090</v>
      </c>
      <c r="Q150" s="187" t="s">
        <v>1091</v>
      </c>
      <c r="R150" s="187" t="s">
        <v>1095</v>
      </c>
      <c r="S150" s="181" t="s">
        <v>1078</v>
      </c>
      <c r="T150" s="284"/>
      <c r="U150" s="262"/>
      <c r="V150" s="184" t="s">
        <v>1081</v>
      </c>
      <c r="W150" s="181" t="s">
        <v>1098</v>
      </c>
      <c r="X150" s="262"/>
      <c r="Y150" s="109"/>
      <c r="Z150" s="109"/>
    </row>
    <row r="151" spans="1:26" s="44" customFormat="1" x14ac:dyDescent="0.5">
      <c r="A151" s="187"/>
      <c r="B151" s="187"/>
      <c r="C151" s="190"/>
      <c r="D151" s="190"/>
      <c r="E151" s="190"/>
      <c r="F151" s="190"/>
      <c r="G151" s="278"/>
      <c r="H151" s="290"/>
      <c r="I151" s="278"/>
      <c r="J151" s="183" t="s">
        <v>1083</v>
      </c>
      <c r="K151" s="262"/>
      <c r="L151" s="283"/>
      <c r="M151" s="181" t="s">
        <v>1085</v>
      </c>
      <c r="N151" s="185" t="s">
        <v>1072</v>
      </c>
      <c r="O151" s="317"/>
      <c r="P151" s="187"/>
      <c r="Q151" s="187" t="s">
        <v>1092</v>
      </c>
      <c r="R151" s="187" t="s">
        <v>1096</v>
      </c>
      <c r="S151" s="181" t="s">
        <v>1082</v>
      </c>
      <c r="T151" s="284"/>
      <c r="U151" s="262"/>
      <c r="V151" s="184" t="s">
        <v>1084</v>
      </c>
      <c r="W151" s="181" t="s">
        <v>1091</v>
      </c>
      <c r="X151" s="262"/>
      <c r="Y151" s="109"/>
      <c r="Z151" s="109"/>
    </row>
    <row r="152" spans="1:26" s="44" customFormat="1" x14ac:dyDescent="0.5">
      <c r="A152" s="193"/>
      <c r="B152" s="188"/>
      <c r="C152" s="191"/>
      <c r="D152" s="191"/>
      <c r="E152" s="191"/>
      <c r="F152" s="191"/>
      <c r="G152" s="191"/>
      <c r="H152" s="22"/>
      <c r="I152" s="191"/>
      <c r="J152" s="192"/>
      <c r="K152" s="191"/>
      <c r="L152" s="22"/>
      <c r="M152" s="191"/>
      <c r="N152" s="23"/>
      <c r="O152" s="318"/>
      <c r="P152" s="188"/>
      <c r="Q152" s="188" t="s">
        <v>1093</v>
      </c>
      <c r="R152" s="188"/>
      <c r="S152" s="182" t="s">
        <v>1083</v>
      </c>
      <c r="T152" s="296"/>
      <c r="U152" s="263"/>
      <c r="V152" s="30" t="s">
        <v>1085</v>
      </c>
      <c r="W152" s="182" t="s">
        <v>1099</v>
      </c>
      <c r="X152" s="263"/>
      <c r="Y152" s="109"/>
      <c r="Z152" s="109"/>
    </row>
    <row r="153" spans="1:26" s="44" customFormat="1" x14ac:dyDescent="0.5">
      <c r="A153" s="257">
        <v>1979</v>
      </c>
      <c r="B153" s="33" t="s">
        <v>13</v>
      </c>
      <c r="C153" s="32">
        <v>5966</v>
      </c>
      <c r="D153" s="32">
        <v>131</v>
      </c>
      <c r="E153" s="32">
        <v>6002</v>
      </c>
      <c r="F153" s="32">
        <v>5</v>
      </c>
      <c r="G153" s="32">
        <v>3</v>
      </c>
      <c r="H153" s="32" t="s">
        <v>25</v>
      </c>
      <c r="I153" s="32" t="s">
        <v>25</v>
      </c>
      <c r="J153" s="32"/>
      <c r="K153" s="32">
        <f>SUM(G153*400)</f>
        <v>1200</v>
      </c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228" t="s">
        <v>32</v>
      </c>
      <c r="Y153" s="109"/>
      <c r="Z153" s="109"/>
    </row>
    <row r="154" spans="1:26" s="44" customFormat="1" x14ac:dyDescent="0.5">
      <c r="A154" s="257">
        <v>1980</v>
      </c>
      <c r="B154" s="33" t="s">
        <v>13</v>
      </c>
      <c r="C154" s="32">
        <v>54225</v>
      </c>
      <c r="D154" s="32">
        <v>419</v>
      </c>
      <c r="E154" s="32">
        <v>3725</v>
      </c>
      <c r="F154" s="32">
        <v>5</v>
      </c>
      <c r="G154" s="32">
        <v>2</v>
      </c>
      <c r="H154" s="32">
        <v>3</v>
      </c>
      <c r="I154" s="32">
        <v>7</v>
      </c>
      <c r="J154" s="32"/>
      <c r="K154" s="32"/>
      <c r="L154" s="32"/>
      <c r="M154" s="32"/>
      <c r="N154" s="32">
        <f>SUM(G154*400+H154*100+I154)</f>
        <v>1107</v>
      </c>
      <c r="O154" s="32"/>
      <c r="P154" s="32"/>
      <c r="Q154" s="32"/>
      <c r="R154" s="32"/>
      <c r="S154" s="32"/>
      <c r="T154" s="32"/>
      <c r="U154" s="32"/>
      <c r="V154" s="32"/>
      <c r="W154" s="32"/>
      <c r="X154" s="228" t="s">
        <v>1044</v>
      </c>
      <c r="Y154" s="109"/>
      <c r="Z154" s="109"/>
    </row>
    <row r="155" spans="1:26" s="44" customFormat="1" x14ac:dyDescent="0.5">
      <c r="A155" s="257">
        <v>1981</v>
      </c>
      <c r="B155" s="33" t="s">
        <v>13</v>
      </c>
      <c r="C155" s="32">
        <v>54226</v>
      </c>
      <c r="D155" s="32">
        <v>420</v>
      </c>
      <c r="E155" s="32">
        <v>1253</v>
      </c>
      <c r="F155" s="32">
        <v>5</v>
      </c>
      <c r="G155" s="32">
        <v>1</v>
      </c>
      <c r="H155" s="32">
        <v>1</v>
      </c>
      <c r="I155" s="32">
        <v>73.2</v>
      </c>
      <c r="J155" s="32"/>
      <c r="K155" s="32">
        <f>SUM(G155*400+H155*100+I155)</f>
        <v>573.20000000000005</v>
      </c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228" t="s">
        <v>122</v>
      </c>
      <c r="Y155" s="109"/>
      <c r="Z155" s="109"/>
    </row>
    <row r="156" spans="1:26" s="44" customFormat="1" x14ac:dyDescent="0.5">
      <c r="A156" s="257">
        <v>1982</v>
      </c>
      <c r="B156" s="33" t="s">
        <v>13</v>
      </c>
      <c r="C156" s="32">
        <v>52168</v>
      </c>
      <c r="D156" s="32">
        <v>421</v>
      </c>
      <c r="E156" s="32">
        <v>1260</v>
      </c>
      <c r="F156" s="32">
        <v>5</v>
      </c>
      <c r="G156" s="32">
        <v>3</v>
      </c>
      <c r="H156" s="32" t="s">
        <v>25</v>
      </c>
      <c r="I156" s="32">
        <v>95</v>
      </c>
      <c r="J156" s="32"/>
      <c r="K156" s="32">
        <f>SUM(G156*400+I156)</f>
        <v>1295</v>
      </c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228" t="s">
        <v>32</v>
      </c>
      <c r="Y156" s="109"/>
      <c r="Z156" s="109"/>
    </row>
    <row r="157" spans="1:26" s="44" customFormat="1" x14ac:dyDescent="0.5">
      <c r="A157" s="257">
        <v>1983</v>
      </c>
      <c r="B157" s="33" t="s">
        <v>13</v>
      </c>
      <c r="C157" s="32">
        <v>38393</v>
      </c>
      <c r="D157" s="32">
        <v>37</v>
      </c>
      <c r="E157" s="32">
        <v>1471</v>
      </c>
      <c r="F157" s="32">
        <v>5</v>
      </c>
      <c r="G157" s="32" t="s">
        <v>25</v>
      </c>
      <c r="H157" s="32" t="s">
        <v>25</v>
      </c>
      <c r="I157" s="32">
        <v>90</v>
      </c>
      <c r="J157" s="32"/>
      <c r="K157" s="32">
        <f>SUM(I157)</f>
        <v>90</v>
      </c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228" t="s">
        <v>32</v>
      </c>
      <c r="Y157" s="109"/>
      <c r="Z157" s="109"/>
    </row>
    <row r="158" spans="1:26" s="44" customFormat="1" x14ac:dyDescent="0.5">
      <c r="A158" s="257">
        <v>1984</v>
      </c>
      <c r="B158" s="33" t="s">
        <v>13</v>
      </c>
      <c r="C158" s="32">
        <v>9201</v>
      </c>
      <c r="D158" s="32">
        <v>140</v>
      </c>
      <c r="E158" s="32">
        <v>7846</v>
      </c>
      <c r="F158" s="32">
        <v>5</v>
      </c>
      <c r="G158" s="32" t="s">
        <v>25</v>
      </c>
      <c r="H158" s="32">
        <v>1</v>
      </c>
      <c r="I158" s="32" t="s">
        <v>25</v>
      </c>
      <c r="J158" s="32"/>
      <c r="K158" s="32">
        <f>SUM(H158*100)</f>
        <v>100</v>
      </c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42" t="s">
        <v>1042</v>
      </c>
    </row>
    <row r="159" spans="1:26" s="44" customFormat="1" x14ac:dyDescent="0.5">
      <c r="A159" s="257">
        <v>1985</v>
      </c>
      <c r="B159" s="33" t="s">
        <v>13</v>
      </c>
      <c r="C159" s="32">
        <v>38388</v>
      </c>
      <c r="D159" s="32">
        <v>32</v>
      </c>
      <c r="E159" s="32">
        <v>1467</v>
      </c>
      <c r="F159" s="32">
        <v>5</v>
      </c>
      <c r="G159" s="32" t="s">
        <v>25</v>
      </c>
      <c r="H159" s="32">
        <v>2</v>
      </c>
      <c r="I159" s="32">
        <v>58</v>
      </c>
      <c r="J159" s="32"/>
      <c r="K159" s="32">
        <f>SUM(H159*100+I159)</f>
        <v>258</v>
      </c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42" t="s">
        <v>235</v>
      </c>
    </row>
    <row r="160" spans="1:26" s="44" customFormat="1" x14ac:dyDescent="0.5">
      <c r="A160" s="257">
        <v>1986</v>
      </c>
      <c r="B160" s="33" t="s">
        <v>13</v>
      </c>
      <c r="C160" s="32">
        <v>38389</v>
      </c>
      <c r="D160" s="32">
        <v>33</v>
      </c>
      <c r="E160" s="32">
        <v>1468</v>
      </c>
      <c r="F160" s="32">
        <v>5</v>
      </c>
      <c r="G160" s="32" t="s">
        <v>25</v>
      </c>
      <c r="H160" s="32">
        <v>2</v>
      </c>
      <c r="I160" s="32">
        <v>49</v>
      </c>
      <c r="J160" s="32"/>
      <c r="K160" s="32">
        <f>SUM(H160*100+I160)</f>
        <v>249</v>
      </c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42" t="s">
        <v>32</v>
      </c>
    </row>
    <row r="161" spans="1:24" s="44" customFormat="1" x14ac:dyDescent="0.5">
      <c r="A161" s="257">
        <v>1987</v>
      </c>
      <c r="B161" s="33" t="s">
        <v>13</v>
      </c>
      <c r="C161" s="32">
        <v>66007</v>
      </c>
      <c r="D161" s="32">
        <v>680</v>
      </c>
      <c r="E161" s="32">
        <v>3780</v>
      </c>
      <c r="F161" s="32">
        <v>5</v>
      </c>
      <c r="G161" s="32" t="s">
        <v>25</v>
      </c>
      <c r="H161" s="32">
        <v>1</v>
      </c>
      <c r="I161" s="32">
        <v>16.600000000000001</v>
      </c>
      <c r="J161" s="32"/>
      <c r="K161" s="32">
        <f>SUM(H161*100+I161)</f>
        <v>116.6</v>
      </c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42" t="s">
        <v>847</v>
      </c>
    </row>
    <row r="162" spans="1:24" s="44" customFormat="1" x14ac:dyDescent="0.5">
      <c r="A162" s="257">
        <v>1988</v>
      </c>
      <c r="B162" s="33" t="s">
        <v>13</v>
      </c>
      <c r="C162" s="32">
        <v>38390</v>
      </c>
      <c r="D162" s="32">
        <v>34</v>
      </c>
      <c r="E162" s="32">
        <v>1469</v>
      </c>
      <c r="F162" s="32">
        <v>5</v>
      </c>
      <c r="G162" s="32" t="s">
        <v>25</v>
      </c>
      <c r="H162" s="32" t="s">
        <v>25</v>
      </c>
      <c r="I162" s="32">
        <v>88</v>
      </c>
      <c r="J162" s="32"/>
      <c r="K162" s="32"/>
      <c r="L162" s="32"/>
      <c r="M162" s="32"/>
      <c r="N162" s="32">
        <f>SUM(I162)</f>
        <v>88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42" t="s">
        <v>848</v>
      </c>
    </row>
    <row r="163" spans="1:24" s="44" customFormat="1" x14ac:dyDescent="0.5">
      <c r="A163" s="257">
        <v>1989</v>
      </c>
      <c r="B163" s="33" t="s">
        <v>13</v>
      </c>
      <c r="C163" s="32">
        <v>5347</v>
      </c>
      <c r="D163" s="32">
        <v>115</v>
      </c>
      <c r="E163" s="32">
        <v>5777</v>
      </c>
      <c r="F163" s="32">
        <v>5</v>
      </c>
      <c r="G163" s="32" t="s">
        <v>25</v>
      </c>
      <c r="H163" s="32" t="s">
        <v>25</v>
      </c>
      <c r="I163" s="32">
        <v>40</v>
      </c>
      <c r="J163" s="32"/>
      <c r="K163" s="32"/>
      <c r="L163" s="32"/>
      <c r="M163" s="32"/>
      <c r="N163" s="32">
        <f>SUM(I163)</f>
        <v>40</v>
      </c>
      <c r="O163" s="32"/>
      <c r="P163" s="32"/>
      <c r="Q163" s="32"/>
      <c r="R163" s="32"/>
      <c r="S163" s="32"/>
      <c r="T163" s="32"/>
      <c r="U163" s="32"/>
      <c r="V163" s="32"/>
      <c r="W163" s="32"/>
      <c r="X163" s="42" t="s">
        <v>737</v>
      </c>
    </row>
    <row r="164" spans="1:24" s="44" customFormat="1" x14ac:dyDescent="0.5">
      <c r="A164" s="257">
        <v>1990</v>
      </c>
      <c r="B164" s="33" t="s">
        <v>13</v>
      </c>
      <c r="C164" s="32">
        <v>5348</v>
      </c>
      <c r="D164" s="32">
        <v>116</v>
      </c>
      <c r="E164" s="32">
        <v>5778</v>
      </c>
      <c r="F164" s="32">
        <v>5</v>
      </c>
      <c r="G164" s="32" t="s">
        <v>25</v>
      </c>
      <c r="H164" s="32">
        <v>1</v>
      </c>
      <c r="I164" s="32">
        <v>76</v>
      </c>
      <c r="J164" s="32"/>
      <c r="K164" s="32">
        <f>SUM(H164*100+I164)</f>
        <v>176</v>
      </c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42" t="s">
        <v>32</v>
      </c>
    </row>
    <row r="165" spans="1:24" s="44" customFormat="1" x14ac:dyDescent="0.5">
      <c r="A165" s="257">
        <v>1991</v>
      </c>
      <c r="B165" s="33" t="s">
        <v>13</v>
      </c>
      <c r="C165" s="32">
        <v>1757</v>
      </c>
      <c r="D165" s="32">
        <v>11</v>
      </c>
      <c r="E165" s="32">
        <v>4740</v>
      </c>
      <c r="F165" s="32">
        <v>5</v>
      </c>
      <c r="G165" s="32" t="s">
        <v>25</v>
      </c>
      <c r="H165" s="32">
        <v>1</v>
      </c>
      <c r="I165" s="32" t="s">
        <v>25</v>
      </c>
      <c r="J165" s="32"/>
      <c r="K165" s="32"/>
      <c r="L165" s="32"/>
      <c r="M165" s="32"/>
      <c r="N165" s="32">
        <f>SUM(H165*100)</f>
        <v>100</v>
      </c>
      <c r="O165" s="32"/>
      <c r="P165" s="32"/>
      <c r="Q165" s="32"/>
      <c r="R165" s="32"/>
      <c r="S165" s="32"/>
      <c r="T165" s="32"/>
      <c r="U165" s="32"/>
      <c r="V165" s="32"/>
      <c r="W165" s="32"/>
      <c r="X165" s="42" t="s">
        <v>236</v>
      </c>
    </row>
    <row r="166" spans="1:24" s="44" customFormat="1" x14ac:dyDescent="0.5">
      <c r="A166" s="257">
        <v>1992</v>
      </c>
      <c r="B166" s="33" t="s">
        <v>13</v>
      </c>
      <c r="C166" s="32">
        <v>38391</v>
      </c>
      <c r="D166" s="32">
        <v>35</v>
      </c>
      <c r="E166" s="32">
        <v>1470</v>
      </c>
      <c r="F166" s="32">
        <v>5</v>
      </c>
      <c r="G166" s="32" t="s">
        <v>25</v>
      </c>
      <c r="H166" s="32">
        <v>1</v>
      </c>
      <c r="I166" s="32">
        <v>13</v>
      </c>
      <c r="J166" s="32"/>
      <c r="K166" s="32"/>
      <c r="L166" s="32"/>
      <c r="M166" s="32"/>
      <c r="N166" s="32">
        <f>SUM(H166*100+I166)</f>
        <v>113</v>
      </c>
      <c r="O166" s="32"/>
      <c r="P166" s="32"/>
      <c r="Q166" s="32"/>
      <c r="R166" s="32"/>
      <c r="S166" s="32"/>
      <c r="T166" s="32"/>
      <c r="U166" s="32"/>
      <c r="V166" s="32"/>
      <c r="W166" s="32"/>
      <c r="X166" s="42" t="s">
        <v>99</v>
      </c>
    </row>
    <row r="167" spans="1:24" s="44" customFormat="1" x14ac:dyDescent="0.5">
      <c r="A167" s="257">
        <v>1993</v>
      </c>
      <c r="B167" s="33" t="s">
        <v>13</v>
      </c>
      <c r="C167" s="32">
        <v>4848</v>
      </c>
      <c r="D167" s="32">
        <v>13</v>
      </c>
      <c r="E167" s="32">
        <v>5557</v>
      </c>
      <c r="F167" s="32">
        <v>5</v>
      </c>
      <c r="G167" s="32" t="s">
        <v>25</v>
      </c>
      <c r="H167" s="32">
        <v>1</v>
      </c>
      <c r="I167" s="32">
        <v>55</v>
      </c>
      <c r="J167" s="32"/>
      <c r="K167" s="32">
        <f>SUM(H167*100+I167)</f>
        <v>155</v>
      </c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42" t="s">
        <v>32</v>
      </c>
    </row>
    <row r="168" spans="1:24" s="44" customFormat="1" x14ac:dyDescent="0.5">
      <c r="A168" s="257">
        <v>1994</v>
      </c>
      <c r="B168" s="33" t="s">
        <v>13</v>
      </c>
      <c r="C168" s="32">
        <v>4863</v>
      </c>
      <c r="D168" s="32">
        <v>14</v>
      </c>
      <c r="E168" s="32">
        <v>5558</v>
      </c>
      <c r="F168" s="32">
        <v>5</v>
      </c>
      <c r="G168" s="32" t="s">
        <v>25</v>
      </c>
      <c r="H168" s="32" t="s">
        <v>25</v>
      </c>
      <c r="I168" s="32">
        <v>78</v>
      </c>
      <c r="J168" s="32"/>
      <c r="K168" s="32"/>
      <c r="L168" s="32"/>
      <c r="M168" s="32"/>
      <c r="N168" s="32">
        <f>SUM(I168)</f>
        <v>78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42" t="s">
        <v>849</v>
      </c>
    </row>
    <row r="169" spans="1:24" s="44" customFormat="1" x14ac:dyDescent="0.5">
      <c r="A169" s="257">
        <v>1995</v>
      </c>
      <c r="B169" s="33" t="s">
        <v>13</v>
      </c>
      <c r="C169" s="32">
        <v>38392</v>
      </c>
      <c r="D169" s="32">
        <v>36</v>
      </c>
      <c r="E169" s="32">
        <v>3961</v>
      </c>
      <c r="F169" s="32">
        <v>5</v>
      </c>
      <c r="G169" s="32" t="s">
        <v>25</v>
      </c>
      <c r="H169" s="32">
        <v>1</v>
      </c>
      <c r="I169" s="32">
        <v>51</v>
      </c>
      <c r="J169" s="32"/>
      <c r="K169" s="32">
        <f>SUM(H169*100+I169)</f>
        <v>151</v>
      </c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42" t="s">
        <v>235</v>
      </c>
    </row>
    <row r="170" spans="1:24" s="44" customFormat="1" x14ac:dyDescent="0.5">
      <c r="A170" s="257">
        <v>1996</v>
      </c>
      <c r="B170" s="33" t="s">
        <v>13</v>
      </c>
      <c r="C170" s="32">
        <v>38395</v>
      </c>
      <c r="D170" s="32">
        <v>47</v>
      </c>
      <c r="E170" s="32">
        <v>2696</v>
      </c>
      <c r="F170" s="32">
        <v>5</v>
      </c>
      <c r="G170" s="32" t="s">
        <v>25</v>
      </c>
      <c r="H170" s="32">
        <v>1</v>
      </c>
      <c r="I170" s="32">
        <v>41</v>
      </c>
      <c r="J170" s="32"/>
      <c r="K170" s="32"/>
      <c r="L170" s="32">
        <f>SUM(H170*100+I170)</f>
        <v>141</v>
      </c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42" t="s">
        <v>150</v>
      </c>
    </row>
    <row r="171" spans="1:24" s="44" customFormat="1" x14ac:dyDescent="0.5">
      <c r="A171" s="257">
        <v>1997</v>
      </c>
      <c r="B171" s="33" t="s">
        <v>13</v>
      </c>
      <c r="C171" s="32">
        <v>38470</v>
      </c>
      <c r="D171" s="32">
        <v>46</v>
      </c>
      <c r="E171" s="32">
        <v>2695</v>
      </c>
      <c r="F171" s="32">
        <v>5</v>
      </c>
      <c r="G171" s="32" t="s">
        <v>25</v>
      </c>
      <c r="H171" s="32">
        <v>1</v>
      </c>
      <c r="I171" s="32">
        <v>47</v>
      </c>
      <c r="J171" s="32"/>
      <c r="K171" s="32">
        <f>SUM(H171*100+I171)</f>
        <v>147</v>
      </c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42" t="s">
        <v>32</v>
      </c>
    </row>
    <row r="172" spans="1:24" s="44" customFormat="1" x14ac:dyDescent="0.5">
      <c r="A172" s="257">
        <v>1998</v>
      </c>
      <c r="B172" s="33" t="s">
        <v>13</v>
      </c>
      <c r="C172" s="32">
        <v>38469</v>
      </c>
      <c r="D172" s="32">
        <v>45</v>
      </c>
      <c r="E172" s="32">
        <v>2694</v>
      </c>
      <c r="F172" s="32">
        <v>5</v>
      </c>
      <c r="G172" s="32" t="s">
        <v>25</v>
      </c>
      <c r="H172" s="32">
        <v>1</v>
      </c>
      <c r="I172" s="32">
        <v>81</v>
      </c>
      <c r="J172" s="32"/>
      <c r="K172" s="32"/>
      <c r="L172" s="32"/>
      <c r="M172" s="32"/>
      <c r="N172" s="32">
        <f>SUM(H172*100+I172)</f>
        <v>181</v>
      </c>
      <c r="O172" s="32"/>
      <c r="P172" s="32"/>
      <c r="Q172" s="32"/>
      <c r="R172" s="32"/>
      <c r="S172" s="32"/>
      <c r="T172" s="32"/>
      <c r="U172" s="32"/>
      <c r="V172" s="32"/>
      <c r="W172" s="32"/>
      <c r="X172" s="42" t="s">
        <v>641</v>
      </c>
    </row>
    <row r="173" spans="1:24" s="44" customFormat="1" x14ac:dyDescent="0.5">
      <c r="A173" s="257">
        <v>1999</v>
      </c>
      <c r="B173" s="33" t="s">
        <v>13</v>
      </c>
      <c r="C173" s="32">
        <v>38468</v>
      </c>
      <c r="D173" s="32">
        <v>44</v>
      </c>
      <c r="E173" s="32">
        <v>2692</v>
      </c>
      <c r="F173" s="32">
        <v>5</v>
      </c>
      <c r="G173" s="32" t="s">
        <v>25</v>
      </c>
      <c r="H173" s="32">
        <v>1</v>
      </c>
      <c r="I173" s="32">
        <v>51</v>
      </c>
      <c r="J173" s="32"/>
      <c r="K173" s="32">
        <f>SUM(H173*100+I173)</f>
        <v>151</v>
      </c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42" t="s">
        <v>32</v>
      </c>
    </row>
    <row r="174" spans="1:24" s="44" customFormat="1" x14ac:dyDescent="0.5">
      <c r="A174" s="258">
        <v>2000</v>
      </c>
      <c r="B174" s="221" t="s">
        <v>13</v>
      </c>
      <c r="C174" s="223">
        <v>38465</v>
      </c>
      <c r="D174" s="223">
        <v>41</v>
      </c>
      <c r="E174" s="223">
        <v>2689</v>
      </c>
      <c r="F174" s="223">
        <v>5</v>
      </c>
      <c r="G174" s="223" t="s">
        <v>25</v>
      </c>
      <c r="H174" s="223">
        <v>2</v>
      </c>
      <c r="I174" s="223">
        <v>5</v>
      </c>
      <c r="J174" s="223"/>
      <c r="K174" s="223">
        <f>SUM(H174*100+I174)</f>
        <v>205</v>
      </c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30" t="s">
        <v>32</v>
      </c>
    </row>
    <row r="175" spans="1:24" s="44" customFormat="1" x14ac:dyDescent="0.5">
      <c r="A175" s="253">
        <v>2001</v>
      </c>
      <c r="B175" s="71" t="s">
        <v>13</v>
      </c>
      <c r="C175" s="45">
        <v>38467</v>
      </c>
      <c r="D175" s="45">
        <v>43</v>
      </c>
      <c r="E175" s="45">
        <v>2691</v>
      </c>
      <c r="F175" s="45">
        <v>5</v>
      </c>
      <c r="G175" s="45" t="s">
        <v>25</v>
      </c>
      <c r="H175" s="45">
        <v>1</v>
      </c>
      <c r="I175" s="45">
        <v>84</v>
      </c>
      <c r="J175" s="45"/>
      <c r="K175" s="45"/>
      <c r="L175" s="45"/>
      <c r="M175" s="45"/>
      <c r="N175" s="45">
        <f>SUM(H175*100+I175)</f>
        <v>184</v>
      </c>
      <c r="O175" s="45"/>
      <c r="P175" s="45"/>
      <c r="Q175" s="45"/>
      <c r="R175" s="45"/>
      <c r="S175" s="45"/>
      <c r="T175" s="45"/>
      <c r="U175" s="45"/>
      <c r="V175" s="45"/>
      <c r="W175" s="45"/>
      <c r="X175" s="75" t="s">
        <v>103</v>
      </c>
    </row>
    <row r="176" spans="1:24" s="44" customFormat="1" ht="27.75" x14ac:dyDescent="0.65">
      <c r="A176" s="275" t="s">
        <v>2017</v>
      </c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</row>
    <row r="177" spans="1:26" s="44" customFormat="1" ht="27.75" x14ac:dyDescent="0.5">
      <c r="A177" s="313" t="s">
        <v>1102</v>
      </c>
      <c r="B177" s="313"/>
      <c r="C177" s="313"/>
      <c r="D177" s="313"/>
      <c r="E177" s="313"/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313"/>
      <c r="S177" s="313"/>
      <c r="T177" s="313"/>
      <c r="U177" s="313"/>
      <c r="V177" s="313"/>
      <c r="W177" s="313"/>
      <c r="X177" s="313"/>
      <c r="Y177" s="163"/>
      <c r="Z177" s="163"/>
    </row>
    <row r="178" spans="1:26" s="44" customFormat="1" ht="27.75" x14ac:dyDescent="0.5">
      <c r="A178" s="276" t="s">
        <v>1069</v>
      </c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163"/>
      <c r="Z178" s="163"/>
    </row>
    <row r="179" spans="1:26" s="44" customFormat="1" ht="27.75" x14ac:dyDescent="0.65">
      <c r="A179" s="275" t="s">
        <v>1070</v>
      </c>
      <c r="B179" s="275"/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164"/>
      <c r="Z179" s="164"/>
    </row>
    <row r="180" spans="1:26" s="44" customFormat="1" x14ac:dyDescent="0.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</row>
    <row r="181" spans="1:26" s="44" customFormat="1" x14ac:dyDescent="0.5">
      <c r="A181" s="268" t="s">
        <v>1071</v>
      </c>
      <c r="B181" s="186"/>
      <c r="C181" s="189"/>
      <c r="D181" s="277" t="s">
        <v>0</v>
      </c>
      <c r="E181" s="277" t="s">
        <v>1</v>
      </c>
      <c r="F181" s="189"/>
      <c r="G181" s="291" t="s">
        <v>18</v>
      </c>
      <c r="H181" s="292"/>
      <c r="I181" s="293"/>
      <c r="J181" s="265" t="s">
        <v>1088</v>
      </c>
      <c r="K181" s="266"/>
      <c r="L181" s="266"/>
      <c r="M181" s="266"/>
      <c r="N181" s="267"/>
      <c r="O181" s="272" t="s">
        <v>1101</v>
      </c>
      <c r="P181" s="272"/>
      <c r="Q181" s="272"/>
      <c r="R181" s="272"/>
      <c r="S181" s="272"/>
      <c r="T181" s="272"/>
      <c r="U181" s="272"/>
      <c r="V181" s="272"/>
      <c r="W181" s="272"/>
      <c r="X181" s="273"/>
      <c r="Y181" s="109"/>
      <c r="Z181" s="109"/>
    </row>
    <row r="182" spans="1:26" s="44" customFormat="1" x14ac:dyDescent="0.5">
      <c r="A182" s="269"/>
      <c r="B182" s="187" t="s">
        <v>1072</v>
      </c>
      <c r="C182" s="190" t="s">
        <v>1073</v>
      </c>
      <c r="D182" s="278"/>
      <c r="E182" s="278"/>
      <c r="F182" s="190" t="s">
        <v>1075</v>
      </c>
      <c r="G182" s="277" t="s">
        <v>19</v>
      </c>
      <c r="H182" s="290" t="s">
        <v>20</v>
      </c>
      <c r="I182" s="277" t="s">
        <v>21</v>
      </c>
      <c r="J182" s="183"/>
      <c r="K182" s="261" t="s">
        <v>1079</v>
      </c>
      <c r="L182" s="283" t="s">
        <v>1080</v>
      </c>
      <c r="M182" s="180"/>
      <c r="N182" s="185" t="s">
        <v>1086</v>
      </c>
      <c r="O182" s="316" t="s">
        <v>1071</v>
      </c>
      <c r="P182" s="186"/>
      <c r="Q182" s="186"/>
      <c r="R182" s="186"/>
      <c r="S182" s="308" t="s">
        <v>1088</v>
      </c>
      <c r="T182" s="309"/>
      <c r="U182" s="309"/>
      <c r="V182" s="309"/>
      <c r="W182" s="310"/>
      <c r="X182" s="261" t="s">
        <v>1100</v>
      </c>
      <c r="Y182" s="109"/>
      <c r="Z182" s="109"/>
    </row>
    <row r="183" spans="1:26" s="44" customFormat="1" x14ac:dyDescent="0.5">
      <c r="A183" s="269"/>
      <c r="B183" s="187" t="s">
        <v>22</v>
      </c>
      <c r="C183" s="190" t="s">
        <v>1074</v>
      </c>
      <c r="D183" s="278"/>
      <c r="E183" s="278"/>
      <c r="F183" s="24" t="s">
        <v>1076</v>
      </c>
      <c r="G183" s="278"/>
      <c r="H183" s="290"/>
      <c r="I183" s="278"/>
      <c r="J183" s="183" t="s">
        <v>1078</v>
      </c>
      <c r="K183" s="262"/>
      <c r="L183" s="283"/>
      <c r="M183" s="181" t="s">
        <v>1081</v>
      </c>
      <c r="N183" s="185" t="s">
        <v>1085</v>
      </c>
      <c r="O183" s="317"/>
      <c r="P183" s="187"/>
      <c r="Q183" s="187" t="s">
        <v>1072</v>
      </c>
      <c r="R183" s="187" t="s">
        <v>1094</v>
      </c>
      <c r="S183" s="180"/>
      <c r="T183" s="281" t="s">
        <v>1079</v>
      </c>
      <c r="U183" s="261" t="s">
        <v>1080</v>
      </c>
      <c r="V183" s="184"/>
      <c r="W183" s="180" t="s">
        <v>1097</v>
      </c>
      <c r="X183" s="262"/>
      <c r="Y183" s="109"/>
      <c r="Z183" s="109"/>
    </row>
    <row r="184" spans="1:26" s="44" customFormat="1" x14ac:dyDescent="0.5">
      <c r="A184" s="269"/>
      <c r="B184" s="187"/>
      <c r="C184" s="190" t="s">
        <v>861</v>
      </c>
      <c r="D184" s="278"/>
      <c r="E184" s="278"/>
      <c r="F184" s="190" t="s">
        <v>1077</v>
      </c>
      <c r="G184" s="278"/>
      <c r="H184" s="290"/>
      <c r="I184" s="278"/>
      <c r="J184" s="183" t="s">
        <v>1082</v>
      </c>
      <c r="K184" s="262"/>
      <c r="L184" s="283"/>
      <c r="M184" s="181" t="s">
        <v>1084</v>
      </c>
      <c r="N184" s="185" t="s">
        <v>1087</v>
      </c>
      <c r="O184" s="317"/>
      <c r="P184" s="187" t="s">
        <v>1090</v>
      </c>
      <c r="Q184" s="187" t="s">
        <v>1091</v>
      </c>
      <c r="R184" s="187" t="s">
        <v>1095</v>
      </c>
      <c r="S184" s="181" t="s">
        <v>1078</v>
      </c>
      <c r="T184" s="284"/>
      <c r="U184" s="262"/>
      <c r="V184" s="184" t="s">
        <v>1081</v>
      </c>
      <c r="W184" s="181" t="s">
        <v>1098</v>
      </c>
      <c r="X184" s="262"/>
      <c r="Y184" s="109"/>
      <c r="Z184" s="109"/>
    </row>
    <row r="185" spans="1:26" s="44" customFormat="1" x14ac:dyDescent="0.5">
      <c r="A185" s="187"/>
      <c r="B185" s="187"/>
      <c r="C185" s="190"/>
      <c r="D185" s="190"/>
      <c r="E185" s="190"/>
      <c r="F185" s="190"/>
      <c r="G185" s="278"/>
      <c r="H185" s="290"/>
      <c r="I185" s="278"/>
      <c r="J185" s="183" t="s">
        <v>1083</v>
      </c>
      <c r="K185" s="262"/>
      <c r="L185" s="283"/>
      <c r="M185" s="181" t="s">
        <v>1085</v>
      </c>
      <c r="N185" s="185" t="s">
        <v>1072</v>
      </c>
      <c r="O185" s="317"/>
      <c r="P185" s="187"/>
      <c r="Q185" s="187" t="s">
        <v>1092</v>
      </c>
      <c r="R185" s="187" t="s">
        <v>1096</v>
      </c>
      <c r="S185" s="181" t="s">
        <v>1082</v>
      </c>
      <c r="T185" s="284"/>
      <c r="U185" s="262"/>
      <c r="V185" s="184" t="s">
        <v>1084</v>
      </c>
      <c r="W185" s="181" t="s">
        <v>1091</v>
      </c>
      <c r="X185" s="262"/>
      <c r="Y185" s="109"/>
      <c r="Z185" s="109"/>
    </row>
    <row r="186" spans="1:26" s="44" customFormat="1" x14ac:dyDescent="0.5">
      <c r="A186" s="193"/>
      <c r="B186" s="188"/>
      <c r="C186" s="191"/>
      <c r="D186" s="191"/>
      <c r="E186" s="191"/>
      <c r="F186" s="191"/>
      <c r="G186" s="191"/>
      <c r="H186" s="22"/>
      <c r="I186" s="191"/>
      <c r="J186" s="192"/>
      <c r="K186" s="191"/>
      <c r="L186" s="22"/>
      <c r="M186" s="191"/>
      <c r="N186" s="23"/>
      <c r="O186" s="318"/>
      <c r="P186" s="188"/>
      <c r="Q186" s="188" t="s">
        <v>1093</v>
      </c>
      <c r="R186" s="188"/>
      <c r="S186" s="182" t="s">
        <v>1083</v>
      </c>
      <c r="T186" s="296"/>
      <c r="U186" s="263"/>
      <c r="V186" s="30" t="s">
        <v>1085</v>
      </c>
      <c r="W186" s="182" t="s">
        <v>1099</v>
      </c>
      <c r="X186" s="263"/>
      <c r="Y186" s="109"/>
      <c r="Z186" s="109"/>
    </row>
    <row r="187" spans="1:26" s="44" customFormat="1" x14ac:dyDescent="0.5">
      <c r="A187" s="253">
        <v>2002</v>
      </c>
      <c r="B187" s="33" t="s">
        <v>13</v>
      </c>
      <c r="C187" s="32">
        <v>38466</v>
      </c>
      <c r="D187" s="32">
        <v>42</v>
      </c>
      <c r="E187" s="32">
        <v>2690</v>
      </c>
      <c r="F187" s="32">
        <v>5</v>
      </c>
      <c r="G187" s="32" t="s">
        <v>25</v>
      </c>
      <c r="H187" s="32">
        <v>1</v>
      </c>
      <c r="I187" s="32">
        <v>29</v>
      </c>
      <c r="J187" s="32"/>
      <c r="K187" s="32">
        <f>SUM(H187*100+I187)</f>
        <v>129</v>
      </c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42" t="s">
        <v>32</v>
      </c>
    </row>
    <row r="188" spans="1:26" s="44" customFormat="1" x14ac:dyDescent="0.5">
      <c r="A188" s="253">
        <v>2003</v>
      </c>
      <c r="B188" s="33" t="s">
        <v>13</v>
      </c>
      <c r="C188" s="32">
        <v>38464</v>
      </c>
      <c r="D188" s="32">
        <v>40</v>
      </c>
      <c r="E188" s="32">
        <v>1474</v>
      </c>
      <c r="F188" s="32">
        <v>5</v>
      </c>
      <c r="G188" s="32" t="s">
        <v>25</v>
      </c>
      <c r="H188" s="32">
        <v>2</v>
      </c>
      <c r="I188" s="32">
        <v>10.4</v>
      </c>
      <c r="J188" s="32"/>
      <c r="K188" s="32"/>
      <c r="L188" s="32"/>
      <c r="M188" s="32"/>
      <c r="N188" s="32">
        <f>SUM(H188*100+I188)</f>
        <v>210.4</v>
      </c>
      <c r="O188" s="32"/>
      <c r="P188" s="32"/>
      <c r="Q188" s="32"/>
      <c r="R188" s="32"/>
      <c r="S188" s="32"/>
      <c r="T188" s="32"/>
      <c r="U188" s="32"/>
      <c r="V188" s="32"/>
      <c r="W188" s="32"/>
      <c r="X188" s="42" t="s">
        <v>96</v>
      </c>
    </row>
    <row r="189" spans="1:26" s="44" customFormat="1" x14ac:dyDescent="0.5">
      <c r="A189" s="253">
        <v>2004</v>
      </c>
      <c r="B189" s="33" t="s">
        <v>13</v>
      </c>
      <c r="C189" s="32">
        <v>38463</v>
      </c>
      <c r="D189" s="32">
        <v>39</v>
      </c>
      <c r="E189" s="32">
        <v>1473</v>
      </c>
      <c r="F189" s="32">
        <v>5</v>
      </c>
      <c r="G189" s="32" t="s">
        <v>25</v>
      </c>
      <c r="H189" s="32">
        <v>2</v>
      </c>
      <c r="I189" s="32">
        <v>88.1</v>
      </c>
      <c r="J189" s="32"/>
      <c r="K189" s="32"/>
      <c r="L189" s="32"/>
      <c r="M189" s="32"/>
      <c r="N189" s="32">
        <f>SUM(H189*100+I189)</f>
        <v>288.10000000000002</v>
      </c>
      <c r="O189" s="32"/>
      <c r="P189" s="32"/>
      <c r="Q189" s="32"/>
      <c r="R189" s="32"/>
      <c r="S189" s="32"/>
      <c r="T189" s="32"/>
      <c r="U189" s="32"/>
      <c r="V189" s="32"/>
      <c r="W189" s="32"/>
      <c r="X189" s="42" t="s">
        <v>96</v>
      </c>
    </row>
    <row r="190" spans="1:26" s="44" customFormat="1" x14ac:dyDescent="0.5">
      <c r="A190" s="253">
        <v>2005</v>
      </c>
      <c r="B190" s="33" t="s">
        <v>13</v>
      </c>
      <c r="C190" s="32">
        <v>4662</v>
      </c>
      <c r="D190" s="32">
        <v>96</v>
      </c>
      <c r="E190" s="32">
        <v>5447</v>
      </c>
      <c r="F190" s="32">
        <v>5</v>
      </c>
      <c r="G190" s="32" t="s">
        <v>25</v>
      </c>
      <c r="H190" s="32">
        <v>2</v>
      </c>
      <c r="I190" s="32">
        <v>41.3</v>
      </c>
      <c r="J190" s="32"/>
      <c r="K190" s="32"/>
      <c r="L190" s="32"/>
      <c r="M190" s="32"/>
      <c r="N190" s="32">
        <f>SUM(H190*100+I190)</f>
        <v>241.3</v>
      </c>
      <c r="O190" s="32"/>
      <c r="P190" s="32"/>
      <c r="Q190" s="32"/>
      <c r="R190" s="32"/>
      <c r="S190" s="32"/>
      <c r="T190" s="32"/>
      <c r="U190" s="32"/>
      <c r="V190" s="32"/>
      <c r="W190" s="32"/>
      <c r="X190" s="42" t="s">
        <v>850</v>
      </c>
    </row>
    <row r="191" spans="1:26" s="44" customFormat="1" x14ac:dyDescent="0.5">
      <c r="A191" s="253">
        <v>2006</v>
      </c>
      <c r="B191" s="33" t="s">
        <v>13</v>
      </c>
      <c r="C191" s="32">
        <v>53915</v>
      </c>
      <c r="D191" s="32">
        <v>470</v>
      </c>
      <c r="E191" s="32">
        <v>1285</v>
      </c>
      <c r="F191" s="32">
        <v>5</v>
      </c>
      <c r="G191" s="32">
        <v>4</v>
      </c>
      <c r="H191" s="32">
        <v>3</v>
      </c>
      <c r="I191" s="32">
        <v>25</v>
      </c>
      <c r="J191" s="32"/>
      <c r="K191" s="32"/>
      <c r="L191" s="32"/>
      <c r="M191" s="32"/>
      <c r="N191" s="32">
        <f>SUM(G191*400+H191*100+I191)</f>
        <v>1925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42" t="s">
        <v>736</v>
      </c>
    </row>
    <row r="192" spans="1:26" s="44" customFormat="1" x14ac:dyDescent="0.5">
      <c r="A192" s="253">
        <v>2007</v>
      </c>
      <c r="B192" s="33" t="s">
        <v>13</v>
      </c>
      <c r="C192" s="32">
        <v>38396</v>
      </c>
      <c r="D192" s="32">
        <v>48</v>
      </c>
      <c r="E192" s="32">
        <v>2697</v>
      </c>
      <c r="F192" s="32">
        <v>5</v>
      </c>
      <c r="G192" s="32" t="s">
        <v>25</v>
      </c>
      <c r="H192" s="32">
        <v>1</v>
      </c>
      <c r="I192" s="32">
        <v>53</v>
      </c>
      <c r="J192" s="32"/>
      <c r="K192" s="32">
        <f>SUM(H192*100+I192)</f>
        <v>153</v>
      </c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42" t="s">
        <v>32</v>
      </c>
    </row>
    <row r="193" spans="1:24" s="44" customFormat="1" x14ac:dyDescent="0.5">
      <c r="A193" s="253">
        <v>2008</v>
      </c>
      <c r="B193" s="33" t="s">
        <v>13</v>
      </c>
      <c r="C193" s="32">
        <v>1396</v>
      </c>
      <c r="D193" s="32">
        <v>9</v>
      </c>
      <c r="E193" s="32">
        <v>4628</v>
      </c>
      <c r="F193" s="32">
        <v>5</v>
      </c>
      <c r="G193" s="32" t="s">
        <v>25</v>
      </c>
      <c r="H193" s="32" t="s">
        <v>25</v>
      </c>
      <c r="I193" s="32">
        <v>31</v>
      </c>
      <c r="J193" s="32"/>
      <c r="K193" s="32">
        <f>SUM(I193)</f>
        <v>31</v>
      </c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42" t="s">
        <v>32</v>
      </c>
    </row>
    <row r="194" spans="1:24" s="44" customFormat="1" x14ac:dyDescent="0.5">
      <c r="A194" s="253">
        <v>2009</v>
      </c>
      <c r="B194" s="33" t="s">
        <v>13</v>
      </c>
      <c r="C194" s="32">
        <v>1393</v>
      </c>
      <c r="D194" s="32">
        <v>10</v>
      </c>
      <c r="E194" s="32">
        <v>4629</v>
      </c>
      <c r="F194" s="32">
        <v>5</v>
      </c>
      <c r="G194" s="32" t="s">
        <v>25</v>
      </c>
      <c r="H194" s="32" t="s">
        <v>25</v>
      </c>
      <c r="I194" s="32">
        <v>29.5</v>
      </c>
      <c r="J194" s="32"/>
      <c r="K194" s="32">
        <f>SUM(I194)</f>
        <v>29.5</v>
      </c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42" t="s">
        <v>32</v>
      </c>
    </row>
    <row r="195" spans="1:24" s="44" customFormat="1" x14ac:dyDescent="0.5">
      <c r="A195" s="253">
        <v>2010</v>
      </c>
      <c r="B195" s="33" t="s">
        <v>13</v>
      </c>
      <c r="C195" s="32">
        <v>38477</v>
      </c>
      <c r="D195" s="32">
        <v>62</v>
      </c>
      <c r="E195" s="32">
        <v>2711</v>
      </c>
      <c r="F195" s="32">
        <v>5</v>
      </c>
      <c r="G195" s="32" t="s">
        <v>25</v>
      </c>
      <c r="H195" s="32">
        <v>1</v>
      </c>
      <c r="I195" s="32">
        <v>81.5</v>
      </c>
      <c r="J195" s="32"/>
      <c r="K195" s="32"/>
      <c r="L195" s="32">
        <f>SUM(H195*100+I195)</f>
        <v>181.5</v>
      </c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42" t="s">
        <v>398</v>
      </c>
    </row>
    <row r="196" spans="1:24" s="44" customFormat="1" x14ac:dyDescent="0.5">
      <c r="A196" s="253">
        <v>2011</v>
      </c>
      <c r="B196" s="33" t="s">
        <v>13</v>
      </c>
      <c r="C196" s="32">
        <v>38404</v>
      </c>
      <c r="D196" s="32">
        <v>63</v>
      </c>
      <c r="E196" s="32">
        <v>2712</v>
      </c>
      <c r="F196" s="32">
        <v>5</v>
      </c>
      <c r="G196" s="32" t="s">
        <v>25</v>
      </c>
      <c r="H196" s="32">
        <v>1</v>
      </c>
      <c r="I196" s="32">
        <v>85</v>
      </c>
      <c r="J196" s="32"/>
      <c r="K196" s="32">
        <f>SUM(H196*100+I196)</f>
        <v>185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42" t="s">
        <v>32</v>
      </c>
    </row>
    <row r="197" spans="1:24" s="44" customFormat="1" x14ac:dyDescent="0.5">
      <c r="A197" s="253">
        <v>2012</v>
      </c>
      <c r="B197" s="33" t="s">
        <v>13</v>
      </c>
      <c r="C197" s="32">
        <v>38479</v>
      </c>
      <c r="D197" s="32">
        <v>65</v>
      </c>
      <c r="E197" s="32">
        <v>2714</v>
      </c>
      <c r="F197" s="32">
        <v>5</v>
      </c>
      <c r="G197" s="32" t="s">
        <v>25</v>
      </c>
      <c r="H197" s="32">
        <v>1</v>
      </c>
      <c r="I197" s="32">
        <v>46</v>
      </c>
      <c r="J197" s="32"/>
      <c r="K197" s="32">
        <f>SUM(H197*100+I197)</f>
        <v>146</v>
      </c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42" t="s">
        <v>32</v>
      </c>
    </row>
    <row r="198" spans="1:24" s="44" customFormat="1" x14ac:dyDescent="0.5">
      <c r="A198" s="253">
        <v>2013</v>
      </c>
      <c r="B198" s="33" t="s">
        <v>13</v>
      </c>
      <c r="C198" s="32">
        <v>38480</v>
      </c>
      <c r="D198" s="32">
        <v>66</v>
      </c>
      <c r="E198" s="32">
        <v>2715</v>
      </c>
      <c r="F198" s="32">
        <v>5</v>
      </c>
      <c r="G198" s="32" t="s">
        <v>25</v>
      </c>
      <c r="H198" s="32">
        <v>1</v>
      </c>
      <c r="I198" s="32">
        <v>20</v>
      </c>
      <c r="J198" s="32"/>
      <c r="K198" s="32">
        <f>SUM(H198*100+I198)</f>
        <v>120</v>
      </c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42" t="s">
        <v>359</v>
      </c>
    </row>
    <row r="199" spans="1:24" s="44" customFormat="1" x14ac:dyDescent="0.5">
      <c r="A199" s="253">
        <v>2014</v>
      </c>
      <c r="B199" s="33" t="s">
        <v>13</v>
      </c>
      <c r="C199" s="32">
        <v>902</v>
      </c>
      <c r="D199" s="32">
        <v>3</v>
      </c>
      <c r="E199" s="32">
        <v>4235</v>
      </c>
      <c r="F199" s="32">
        <v>5</v>
      </c>
      <c r="G199" s="32" t="s">
        <v>25</v>
      </c>
      <c r="H199" s="32" t="s">
        <v>25</v>
      </c>
      <c r="I199" s="32">
        <v>59</v>
      </c>
      <c r="J199" s="32"/>
      <c r="K199" s="32">
        <f>SUM(I199)</f>
        <v>59</v>
      </c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42" t="s">
        <v>32</v>
      </c>
    </row>
    <row r="200" spans="1:24" s="44" customFormat="1" x14ac:dyDescent="0.5">
      <c r="A200" s="253">
        <v>2015</v>
      </c>
      <c r="B200" s="33" t="s">
        <v>13</v>
      </c>
      <c r="C200" s="32">
        <v>1088</v>
      </c>
      <c r="D200" s="32">
        <v>6</v>
      </c>
      <c r="E200" s="32">
        <v>4591</v>
      </c>
      <c r="F200" s="32">
        <v>5</v>
      </c>
      <c r="G200" s="32" t="s">
        <v>25</v>
      </c>
      <c r="H200" s="32" t="s">
        <v>25</v>
      </c>
      <c r="I200" s="32">
        <v>84</v>
      </c>
      <c r="J200" s="32"/>
      <c r="K200" s="32">
        <f>SUM(I200)</f>
        <v>84</v>
      </c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42" t="s">
        <v>235</v>
      </c>
    </row>
    <row r="201" spans="1:24" s="44" customFormat="1" x14ac:dyDescent="0.5">
      <c r="A201" s="253">
        <v>2016</v>
      </c>
      <c r="B201" s="33" t="s">
        <v>13</v>
      </c>
      <c r="C201" s="32">
        <v>38474</v>
      </c>
      <c r="D201" s="32">
        <v>58</v>
      </c>
      <c r="E201" s="32">
        <v>2707</v>
      </c>
      <c r="F201" s="32">
        <v>5</v>
      </c>
      <c r="G201" s="32" t="s">
        <v>25</v>
      </c>
      <c r="H201" s="32" t="s">
        <v>25</v>
      </c>
      <c r="I201" s="32">
        <v>66</v>
      </c>
      <c r="J201" s="32"/>
      <c r="K201" s="32"/>
      <c r="L201" s="32"/>
      <c r="M201" s="32"/>
      <c r="N201" s="32">
        <f>SUM(I201)</f>
        <v>66</v>
      </c>
      <c r="O201" s="32"/>
      <c r="P201" s="32"/>
      <c r="Q201" s="32"/>
      <c r="R201" s="32"/>
      <c r="S201" s="32"/>
      <c r="T201" s="32"/>
      <c r="U201" s="32"/>
      <c r="V201" s="32"/>
      <c r="W201" s="32"/>
      <c r="X201" s="42" t="s">
        <v>737</v>
      </c>
    </row>
    <row r="202" spans="1:24" s="44" customFormat="1" x14ac:dyDescent="0.5">
      <c r="A202" s="253">
        <v>2017</v>
      </c>
      <c r="B202" s="33" t="s">
        <v>13</v>
      </c>
      <c r="C202" s="32">
        <v>38403</v>
      </c>
      <c r="D202" s="32">
        <v>59</v>
      </c>
      <c r="E202" s="32">
        <v>2708</v>
      </c>
      <c r="F202" s="32">
        <v>5</v>
      </c>
      <c r="G202" s="32" t="s">
        <v>25</v>
      </c>
      <c r="H202" s="32">
        <v>1</v>
      </c>
      <c r="I202" s="32">
        <v>8.3000000000000007</v>
      </c>
      <c r="J202" s="32"/>
      <c r="K202" s="32">
        <f>SUM(H202*100+I202)</f>
        <v>108.3</v>
      </c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42" t="s">
        <v>32</v>
      </c>
    </row>
    <row r="203" spans="1:24" s="44" customFormat="1" x14ac:dyDescent="0.5">
      <c r="A203" s="253">
        <v>2018</v>
      </c>
      <c r="B203" s="33" t="s">
        <v>13</v>
      </c>
      <c r="C203" s="32">
        <v>38475</v>
      </c>
      <c r="D203" s="32">
        <v>60</v>
      </c>
      <c r="E203" s="32">
        <v>2709</v>
      </c>
      <c r="F203" s="32">
        <v>5</v>
      </c>
      <c r="G203" s="32" t="s">
        <v>25</v>
      </c>
      <c r="H203" s="32">
        <v>2</v>
      </c>
      <c r="I203" s="32">
        <v>28</v>
      </c>
      <c r="J203" s="32"/>
      <c r="K203" s="32">
        <f>SUM(H203*100+I203)</f>
        <v>228</v>
      </c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42" t="s">
        <v>32</v>
      </c>
    </row>
    <row r="204" spans="1:24" s="44" customFormat="1" x14ac:dyDescent="0.5">
      <c r="A204" s="253">
        <v>2019</v>
      </c>
      <c r="B204" s="33" t="s">
        <v>13</v>
      </c>
      <c r="C204" s="32">
        <v>38476</v>
      </c>
      <c r="D204" s="32">
        <v>61</v>
      </c>
      <c r="E204" s="32">
        <v>2710</v>
      </c>
      <c r="F204" s="32">
        <v>5</v>
      </c>
      <c r="G204" s="32" t="s">
        <v>25</v>
      </c>
      <c r="H204" s="32">
        <v>2</v>
      </c>
      <c r="I204" s="32">
        <v>81</v>
      </c>
      <c r="J204" s="32"/>
      <c r="K204" s="32"/>
      <c r="L204" s="32"/>
      <c r="M204" s="32"/>
      <c r="N204" s="32">
        <f>SUM(H204*100+I204)</f>
        <v>281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42" t="s">
        <v>193</v>
      </c>
    </row>
    <row r="205" spans="1:24" s="44" customFormat="1" x14ac:dyDescent="0.5">
      <c r="A205" s="253">
        <v>2020</v>
      </c>
      <c r="B205" s="33" t="s">
        <v>13</v>
      </c>
      <c r="C205" s="32">
        <v>38482</v>
      </c>
      <c r="D205" s="32">
        <v>68</v>
      </c>
      <c r="E205" s="32">
        <v>2717</v>
      </c>
      <c r="F205" s="32">
        <v>5</v>
      </c>
      <c r="G205" s="32" t="s">
        <v>25</v>
      </c>
      <c r="H205" s="32">
        <v>1</v>
      </c>
      <c r="I205" s="32">
        <v>24</v>
      </c>
      <c r="J205" s="32"/>
      <c r="K205" s="32">
        <f>SUM(H205*100+I205)</f>
        <v>124</v>
      </c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42" t="s">
        <v>32</v>
      </c>
    </row>
    <row r="206" spans="1:24" s="44" customFormat="1" x14ac:dyDescent="0.5">
      <c r="A206" s="253">
        <v>2021</v>
      </c>
      <c r="B206" s="33" t="s">
        <v>13</v>
      </c>
      <c r="C206" s="32">
        <v>38483</v>
      </c>
      <c r="D206" s="32">
        <v>69</v>
      </c>
      <c r="E206" s="32">
        <v>2718</v>
      </c>
      <c r="F206" s="32">
        <v>5</v>
      </c>
      <c r="G206" s="32" t="s">
        <v>25</v>
      </c>
      <c r="H206" s="32">
        <v>1</v>
      </c>
      <c r="I206" s="32">
        <v>14</v>
      </c>
      <c r="J206" s="32"/>
      <c r="K206" s="32">
        <f>SUM(H206*100+I206)</f>
        <v>114</v>
      </c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42" t="s">
        <v>32</v>
      </c>
    </row>
    <row r="207" spans="1:24" s="44" customFormat="1" x14ac:dyDescent="0.5">
      <c r="A207" s="253">
        <v>2022</v>
      </c>
      <c r="B207" s="33" t="s">
        <v>13</v>
      </c>
      <c r="C207" s="32">
        <v>5871</v>
      </c>
      <c r="D207" s="32">
        <v>130</v>
      </c>
      <c r="E207" s="32">
        <v>5175</v>
      </c>
      <c r="F207" s="32">
        <v>5</v>
      </c>
      <c r="G207" s="32" t="s">
        <v>25</v>
      </c>
      <c r="H207" s="32">
        <v>1</v>
      </c>
      <c r="I207" s="32">
        <v>15</v>
      </c>
      <c r="J207" s="32"/>
      <c r="K207" s="32"/>
      <c r="L207" s="32"/>
      <c r="M207" s="32"/>
      <c r="N207" s="32">
        <f>SUM(H207*100+I207)</f>
        <v>115</v>
      </c>
      <c r="O207" s="32"/>
      <c r="P207" s="32"/>
      <c r="Q207" s="32"/>
      <c r="R207" s="32"/>
      <c r="S207" s="32"/>
      <c r="T207" s="32"/>
      <c r="U207" s="32"/>
      <c r="V207" s="32"/>
      <c r="W207" s="32"/>
      <c r="X207" s="42" t="s">
        <v>103</v>
      </c>
    </row>
    <row r="208" spans="1:24" s="44" customFormat="1" x14ac:dyDescent="0.5">
      <c r="A208" s="253">
        <v>2023</v>
      </c>
      <c r="B208" s="33" t="s">
        <v>13</v>
      </c>
      <c r="C208" s="32">
        <v>12096</v>
      </c>
      <c r="D208" s="32">
        <v>150</v>
      </c>
      <c r="E208" s="32">
        <v>920</v>
      </c>
      <c r="F208" s="32">
        <v>5</v>
      </c>
      <c r="G208" s="32" t="s">
        <v>25</v>
      </c>
      <c r="H208" s="32">
        <v>1</v>
      </c>
      <c r="I208" s="32">
        <v>19.399999999999999</v>
      </c>
      <c r="J208" s="32"/>
      <c r="K208" s="32">
        <f>SUM(H208*100+I208)</f>
        <v>119.4</v>
      </c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42" t="s">
        <v>32</v>
      </c>
    </row>
    <row r="209" spans="1:26" s="44" customFormat="1" x14ac:dyDescent="0.5">
      <c r="A209" s="197">
        <v>2024</v>
      </c>
      <c r="B209" s="221" t="s">
        <v>13</v>
      </c>
      <c r="C209" s="223">
        <v>12097</v>
      </c>
      <c r="D209" s="223">
        <v>151</v>
      </c>
      <c r="E209" s="223">
        <v>9201</v>
      </c>
      <c r="F209" s="223">
        <v>5</v>
      </c>
      <c r="G209" s="223" t="s">
        <v>25</v>
      </c>
      <c r="H209" s="223" t="s">
        <v>25</v>
      </c>
      <c r="I209" s="223">
        <v>89.2</v>
      </c>
      <c r="J209" s="223"/>
      <c r="K209" s="223">
        <f>SUM(I209)</f>
        <v>89.2</v>
      </c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30" t="s">
        <v>32</v>
      </c>
    </row>
    <row r="210" spans="1:26" s="44" customFormat="1" x14ac:dyDescent="0.5">
      <c r="A210" s="253">
        <v>2025</v>
      </c>
      <c r="B210" s="71" t="s">
        <v>13</v>
      </c>
      <c r="C210" s="45">
        <v>10941</v>
      </c>
      <c r="D210" s="45">
        <v>117</v>
      </c>
      <c r="E210" s="45">
        <v>9778</v>
      </c>
      <c r="F210" s="45">
        <v>5</v>
      </c>
      <c r="G210" s="45" t="s">
        <v>25</v>
      </c>
      <c r="H210" s="45" t="s">
        <v>25</v>
      </c>
      <c r="I210" s="45">
        <v>91.2</v>
      </c>
      <c r="J210" s="45"/>
      <c r="K210" s="45">
        <f>SUM(I210)</f>
        <v>91.2</v>
      </c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75" t="s">
        <v>32</v>
      </c>
    </row>
    <row r="211" spans="1:26" s="44" customFormat="1" ht="27.75" x14ac:dyDescent="0.65">
      <c r="A211" s="275" t="s">
        <v>2018</v>
      </c>
      <c r="B211" s="275"/>
      <c r="C211" s="275"/>
      <c r="D211" s="275"/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  <c r="T211" s="275"/>
      <c r="U211" s="275"/>
      <c r="V211" s="275"/>
      <c r="W211" s="275"/>
      <c r="X211" s="275"/>
    </row>
    <row r="212" spans="1:26" s="44" customFormat="1" ht="27.75" x14ac:dyDescent="0.5">
      <c r="A212" s="313" t="s">
        <v>1102</v>
      </c>
      <c r="B212" s="313"/>
      <c r="C212" s="313"/>
      <c r="D212" s="313"/>
      <c r="E212" s="313"/>
      <c r="F212" s="313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3"/>
      <c r="W212" s="313"/>
      <c r="X212" s="313"/>
      <c r="Y212" s="163"/>
      <c r="Z212" s="163"/>
    </row>
    <row r="213" spans="1:26" s="44" customFormat="1" ht="27.75" x14ac:dyDescent="0.5">
      <c r="A213" s="276" t="s">
        <v>1069</v>
      </c>
      <c r="B213" s="276"/>
      <c r="C213" s="276"/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163"/>
      <c r="Z213" s="163"/>
    </row>
    <row r="214" spans="1:26" s="44" customFormat="1" ht="27.75" x14ac:dyDescent="0.65">
      <c r="A214" s="275" t="s">
        <v>1070</v>
      </c>
      <c r="B214" s="275"/>
      <c r="C214" s="275"/>
      <c r="D214" s="275"/>
      <c r="E214" s="275"/>
      <c r="F214" s="275"/>
      <c r="G214" s="275"/>
      <c r="H214" s="275"/>
      <c r="I214" s="275"/>
      <c r="J214" s="275"/>
      <c r="K214" s="275"/>
      <c r="L214" s="275"/>
      <c r="M214" s="275"/>
      <c r="N214" s="275"/>
      <c r="O214" s="275"/>
      <c r="P214" s="275"/>
      <c r="Q214" s="275"/>
      <c r="R214" s="275"/>
      <c r="S214" s="275"/>
      <c r="T214" s="275"/>
      <c r="U214" s="275"/>
      <c r="V214" s="275"/>
      <c r="W214" s="275"/>
      <c r="X214" s="275"/>
      <c r="Y214" s="164"/>
      <c r="Z214" s="164"/>
    </row>
    <row r="215" spans="1:26" s="44" customFormat="1" ht="27.75" x14ac:dyDescent="0.65">
      <c r="A215" s="275"/>
      <c r="B215" s="275"/>
      <c r="C215" s="275"/>
      <c r="D215" s="275"/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  <c r="S215" s="275"/>
      <c r="T215" s="275"/>
      <c r="U215" s="275"/>
      <c r="V215" s="275"/>
      <c r="W215" s="275"/>
      <c r="X215" s="275"/>
      <c r="Y215" s="275"/>
      <c r="Z215" s="275"/>
    </row>
    <row r="216" spans="1:26" s="44" customFormat="1" x14ac:dyDescent="0.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</row>
    <row r="217" spans="1:26" s="44" customFormat="1" x14ac:dyDescent="0.5">
      <c r="A217" s="268" t="s">
        <v>1071</v>
      </c>
      <c r="B217" s="186"/>
      <c r="C217" s="189"/>
      <c r="D217" s="277" t="s">
        <v>0</v>
      </c>
      <c r="E217" s="277" t="s">
        <v>1</v>
      </c>
      <c r="F217" s="189"/>
      <c r="G217" s="291" t="s">
        <v>18</v>
      </c>
      <c r="H217" s="292"/>
      <c r="I217" s="293"/>
      <c r="J217" s="265" t="s">
        <v>1088</v>
      </c>
      <c r="K217" s="266"/>
      <c r="L217" s="266"/>
      <c r="M217" s="266"/>
      <c r="N217" s="267"/>
      <c r="O217" s="272" t="s">
        <v>1101</v>
      </c>
      <c r="P217" s="272"/>
      <c r="Q217" s="272"/>
      <c r="R217" s="272"/>
      <c r="S217" s="272"/>
      <c r="T217" s="272"/>
      <c r="U217" s="272"/>
      <c r="V217" s="272"/>
      <c r="W217" s="272"/>
      <c r="X217" s="273"/>
      <c r="Y217" s="109"/>
      <c r="Z217" s="109"/>
    </row>
    <row r="218" spans="1:26" s="44" customFormat="1" x14ac:dyDescent="0.5">
      <c r="A218" s="269"/>
      <c r="B218" s="187" t="s">
        <v>1072</v>
      </c>
      <c r="C218" s="190" t="s">
        <v>1073</v>
      </c>
      <c r="D218" s="278"/>
      <c r="E218" s="278"/>
      <c r="F218" s="190" t="s">
        <v>1075</v>
      </c>
      <c r="G218" s="277" t="s">
        <v>19</v>
      </c>
      <c r="H218" s="290" t="s">
        <v>20</v>
      </c>
      <c r="I218" s="277" t="s">
        <v>21</v>
      </c>
      <c r="J218" s="183"/>
      <c r="K218" s="261" t="s">
        <v>1079</v>
      </c>
      <c r="L218" s="283" t="s">
        <v>1080</v>
      </c>
      <c r="M218" s="180"/>
      <c r="N218" s="185" t="s">
        <v>1086</v>
      </c>
      <c r="O218" s="316" t="s">
        <v>1071</v>
      </c>
      <c r="P218" s="186"/>
      <c r="Q218" s="186"/>
      <c r="R218" s="186"/>
      <c r="S218" s="308" t="s">
        <v>1088</v>
      </c>
      <c r="T218" s="309"/>
      <c r="U218" s="309"/>
      <c r="V218" s="309"/>
      <c r="W218" s="310"/>
      <c r="X218" s="261" t="s">
        <v>1100</v>
      </c>
      <c r="Y218" s="109"/>
      <c r="Z218" s="109"/>
    </row>
    <row r="219" spans="1:26" s="44" customFormat="1" x14ac:dyDescent="0.5">
      <c r="A219" s="269"/>
      <c r="B219" s="187" t="s">
        <v>22</v>
      </c>
      <c r="C219" s="190" t="s">
        <v>1074</v>
      </c>
      <c r="D219" s="278"/>
      <c r="E219" s="278"/>
      <c r="F219" s="24" t="s">
        <v>1076</v>
      </c>
      <c r="G219" s="278"/>
      <c r="H219" s="290"/>
      <c r="I219" s="278"/>
      <c r="J219" s="183" t="s">
        <v>1078</v>
      </c>
      <c r="K219" s="262"/>
      <c r="L219" s="283"/>
      <c r="M219" s="181" t="s">
        <v>1081</v>
      </c>
      <c r="N219" s="185" t="s">
        <v>1085</v>
      </c>
      <c r="O219" s="317"/>
      <c r="P219" s="187"/>
      <c r="Q219" s="187" t="s">
        <v>1072</v>
      </c>
      <c r="R219" s="187" t="s">
        <v>1094</v>
      </c>
      <c r="S219" s="180"/>
      <c r="T219" s="281" t="s">
        <v>1079</v>
      </c>
      <c r="U219" s="261" t="s">
        <v>1080</v>
      </c>
      <c r="V219" s="184"/>
      <c r="W219" s="180" t="s">
        <v>1097</v>
      </c>
      <c r="X219" s="262"/>
      <c r="Y219" s="109"/>
      <c r="Z219" s="109"/>
    </row>
    <row r="220" spans="1:26" s="44" customFormat="1" x14ac:dyDescent="0.5">
      <c r="A220" s="269"/>
      <c r="B220" s="187"/>
      <c r="C220" s="190" t="s">
        <v>861</v>
      </c>
      <c r="D220" s="278"/>
      <c r="E220" s="278"/>
      <c r="F220" s="190" t="s">
        <v>1077</v>
      </c>
      <c r="G220" s="278"/>
      <c r="H220" s="290"/>
      <c r="I220" s="278"/>
      <c r="J220" s="183" t="s">
        <v>1082</v>
      </c>
      <c r="K220" s="262"/>
      <c r="L220" s="283"/>
      <c r="M220" s="181" t="s">
        <v>1084</v>
      </c>
      <c r="N220" s="185" t="s">
        <v>1087</v>
      </c>
      <c r="O220" s="317"/>
      <c r="P220" s="187" t="s">
        <v>1090</v>
      </c>
      <c r="Q220" s="187" t="s">
        <v>1091</v>
      </c>
      <c r="R220" s="187" t="s">
        <v>1095</v>
      </c>
      <c r="S220" s="181" t="s">
        <v>1078</v>
      </c>
      <c r="T220" s="284"/>
      <c r="U220" s="262"/>
      <c r="V220" s="184" t="s">
        <v>1081</v>
      </c>
      <c r="W220" s="181" t="s">
        <v>1098</v>
      </c>
      <c r="X220" s="262"/>
      <c r="Y220" s="109"/>
      <c r="Z220" s="109"/>
    </row>
    <row r="221" spans="1:26" s="44" customFormat="1" x14ac:dyDescent="0.5">
      <c r="A221" s="187"/>
      <c r="B221" s="187"/>
      <c r="C221" s="190"/>
      <c r="D221" s="190"/>
      <c r="E221" s="190"/>
      <c r="F221" s="190"/>
      <c r="G221" s="278"/>
      <c r="H221" s="290"/>
      <c r="I221" s="278"/>
      <c r="J221" s="183" t="s">
        <v>1083</v>
      </c>
      <c r="K221" s="262"/>
      <c r="L221" s="283"/>
      <c r="M221" s="181" t="s">
        <v>1085</v>
      </c>
      <c r="N221" s="185" t="s">
        <v>1072</v>
      </c>
      <c r="O221" s="317"/>
      <c r="P221" s="187"/>
      <c r="Q221" s="187" t="s">
        <v>1092</v>
      </c>
      <c r="R221" s="187" t="s">
        <v>1096</v>
      </c>
      <c r="S221" s="181" t="s">
        <v>1082</v>
      </c>
      <c r="T221" s="284"/>
      <c r="U221" s="262"/>
      <c r="V221" s="184" t="s">
        <v>1084</v>
      </c>
      <c r="W221" s="181" t="s">
        <v>1091</v>
      </c>
      <c r="X221" s="262"/>
      <c r="Y221" s="109"/>
      <c r="Z221" s="109"/>
    </row>
    <row r="222" spans="1:26" s="44" customFormat="1" x14ac:dyDescent="0.5">
      <c r="A222" s="193"/>
      <c r="B222" s="188"/>
      <c r="C222" s="191"/>
      <c r="D222" s="191"/>
      <c r="E222" s="191"/>
      <c r="F222" s="191"/>
      <c r="G222" s="191"/>
      <c r="H222" s="22"/>
      <c r="I222" s="191"/>
      <c r="J222" s="192"/>
      <c r="K222" s="191"/>
      <c r="L222" s="22"/>
      <c r="M222" s="191"/>
      <c r="N222" s="23"/>
      <c r="O222" s="318"/>
      <c r="P222" s="188"/>
      <c r="Q222" s="188" t="s">
        <v>1093</v>
      </c>
      <c r="R222" s="188"/>
      <c r="S222" s="182" t="s">
        <v>1083</v>
      </c>
      <c r="T222" s="296"/>
      <c r="U222" s="263"/>
      <c r="V222" s="30" t="s">
        <v>1085</v>
      </c>
      <c r="W222" s="182" t="s">
        <v>1099</v>
      </c>
      <c r="X222" s="263"/>
      <c r="Y222" s="109"/>
      <c r="Z222" s="109"/>
    </row>
    <row r="223" spans="1:26" s="44" customFormat="1" x14ac:dyDescent="0.5">
      <c r="A223" s="253">
        <v>2026</v>
      </c>
      <c r="B223" s="33" t="s">
        <v>13</v>
      </c>
      <c r="C223" s="32">
        <v>5827</v>
      </c>
      <c r="D223" s="32">
        <v>46</v>
      </c>
      <c r="E223" s="32">
        <v>5330</v>
      </c>
      <c r="F223" s="32">
        <v>5</v>
      </c>
      <c r="G223" s="32" t="s">
        <v>25</v>
      </c>
      <c r="H223" s="32" t="s">
        <v>25</v>
      </c>
      <c r="I223" s="32">
        <v>36.200000000000003</v>
      </c>
      <c r="J223" s="32"/>
      <c r="K223" s="32">
        <f>SUM(I223)</f>
        <v>36.200000000000003</v>
      </c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42" t="s">
        <v>802</v>
      </c>
    </row>
    <row r="224" spans="1:26" s="44" customFormat="1" x14ac:dyDescent="0.5">
      <c r="A224" s="253">
        <v>2027</v>
      </c>
      <c r="B224" s="33" t="s">
        <v>13</v>
      </c>
      <c r="C224" s="32">
        <v>12167</v>
      </c>
      <c r="D224" s="32">
        <v>190</v>
      </c>
      <c r="E224" s="32">
        <v>9243</v>
      </c>
      <c r="F224" s="32">
        <v>5</v>
      </c>
      <c r="G224" s="32" t="s">
        <v>25</v>
      </c>
      <c r="H224" s="32" t="s">
        <v>25</v>
      </c>
      <c r="I224" s="32">
        <v>37.200000000000003</v>
      </c>
      <c r="J224" s="32"/>
      <c r="K224" s="32">
        <f>SUM(I224)</f>
        <v>37.200000000000003</v>
      </c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42" t="s">
        <v>802</v>
      </c>
    </row>
    <row r="225" spans="1:24" s="44" customFormat="1" x14ac:dyDescent="0.5">
      <c r="A225" s="253">
        <v>2028</v>
      </c>
      <c r="B225" s="33" t="s">
        <v>13</v>
      </c>
      <c r="C225" s="32">
        <v>11062</v>
      </c>
      <c r="D225" s="32">
        <v>178</v>
      </c>
      <c r="E225" s="32">
        <v>8836</v>
      </c>
      <c r="F225" s="32">
        <v>5</v>
      </c>
      <c r="G225" s="32" t="s">
        <v>25</v>
      </c>
      <c r="H225" s="32" t="s">
        <v>25</v>
      </c>
      <c r="I225" s="32">
        <v>73.400000000000006</v>
      </c>
      <c r="J225" s="32"/>
      <c r="K225" s="32">
        <f>SUM(I225)</f>
        <v>73.400000000000006</v>
      </c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42" t="s">
        <v>802</v>
      </c>
    </row>
    <row r="226" spans="1:24" s="44" customFormat="1" x14ac:dyDescent="0.5">
      <c r="A226" s="253">
        <v>2029</v>
      </c>
      <c r="B226" s="33" t="s">
        <v>13</v>
      </c>
      <c r="C226" s="32">
        <v>57581</v>
      </c>
      <c r="D226" s="32">
        <v>472</v>
      </c>
      <c r="E226" s="32">
        <v>1287</v>
      </c>
      <c r="F226" s="32">
        <v>5</v>
      </c>
      <c r="G226" s="32">
        <v>5</v>
      </c>
      <c r="H226" s="32">
        <v>3</v>
      </c>
      <c r="I226" s="32">
        <v>92</v>
      </c>
      <c r="J226" s="32"/>
      <c r="K226" s="32"/>
      <c r="L226" s="32">
        <f>SUM(G226*400+H226*100+I226)</f>
        <v>2392</v>
      </c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42" t="s">
        <v>150</v>
      </c>
    </row>
    <row r="227" spans="1:24" s="44" customFormat="1" x14ac:dyDescent="0.5">
      <c r="A227" s="253">
        <v>2030</v>
      </c>
      <c r="B227" s="33" t="s">
        <v>13</v>
      </c>
      <c r="C227" s="32">
        <v>11739</v>
      </c>
      <c r="D227" s="32">
        <v>1329</v>
      </c>
      <c r="E227" s="32">
        <v>9023</v>
      </c>
      <c r="F227" s="32">
        <v>5</v>
      </c>
      <c r="G227" s="32">
        <v>1</v>
      </c>
      <c r="H227" s="32" t="s">
        <v>25</v>
      </c>
      <c r="I227" s="32" t="s">
        <v>25</v>
      </c>
      <c r="J227" s="32"/>
      <c r="K227" s="32"/>
      <c r="L227" s="32"/>
      <c r="M227" s="32"/>
      <c r="N227" s="32">
        <f>SUM(G227*400)</f>
        <v>400</v>
      </c>
      <c r="O227" s="32"/>
      <c r="P227" s="32"/>
      <c r="Q227" s="32"/>
      <c r="R227" s="32"/>
      <c r="S227" s="32"/>
      <c r="T227" s="32"/>
      <c r="U227" s="32"/>
      <c r="V227" s="32"/>
      <c r="W227" s="32"/>
      <c r="X227" s="42" t="s">
        <v>103</v>
      </c>
    </row>
    <row r="228" spans="1:24" s="44" customFormat="1" x14ac:dyDescent="0.5">
      <c r="A228" s="253">
        <v>2031</v>
      </c>
      <c r="B228" s="33" t="s">
        <v>13</v>
      </c>
      <c r="C228" s="32">
        <v>5825</v>
      </c>
      <c r="D228" s="32">
        <v>48</v>
      </c>
      <c r="E228" s="32">
        <v>5142</v>
      </c>
      <c r="F228" s="32">
        <v>5</v>
      </c>
      <c r="G228" s="32">
        <v>2</v>
      </c>
      <c r="H228" s="32">
        <v>3</v>
      </c>
      <c r="I228" s="32">
        <v>37</v>
      </c>
      <c r="J228" s="32"/>
      <c r="K228" s="32">
        <f>SUM(G228*400+H228*100+I228)</f>
        <v>1137</v>
      </c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42" t="s">
        <v>851</v>
      </c>
    </row>
    <row r="229" spans="1:24" s="44" customFormat="1" x14ac:dyDescent="0.5">
      <c r="A229" s="253">
        <v>2032</v>
      </c>
      <c r="B229" s="33" t="s">
        <v>13</v>
      </c>
      <c r="C229" s="32">
        <v>5824</v>
      </c>
      <c r="D229" s="32">
        <v>47</v>
      </c>
      <c r="E229" s="32">
        <v>5941</v>
      </c>
      <c r="F229" s="32">
        <v>5</v>
      </c>
      <c r="G229" s="32" t="s">
        <v>25</v>
      </c>
      <c r="H229" s="32">
        <v>1</v>
      </c>
      <c r="I229" s="32">
        <v>59</v>
      </c>
      <c r="J229" s="32"/>
      <c r="K229" s="32"/>
      <c r="L229" s="32"/>
      <c r="M229" s="32"/>
      <c r="N229" s="32">
        <f>SUM(H229*100+I229)</f>
        <v>159</v>
      </c>
      <c r="O229" s="32"/>
      <c r="P229" s="32"/>
      <c r="Q229" s="32"/>
      <c r="R229" s="32"/>
      <c r="S229" s="32"/>
      <c r="T229" s="32"/>
      <c r="U229" s="32"/>
      <c r="V229" s="32"/>
      <c r="W229" s="32"/>
      <c r="X229" s="42" t="s">
        <v>150</v>
      </c>
    </row>
    <row r="230" spans="1:24" s="44" customFormat="1" x14ac:dyDescent="0.5">
      <c r="A230" s="253">
        <v>2033</v>
      </c>
      <c r="B230" s="33" t="s">
        <v>13</v>
      </c>
      <c r="C230" s="32">
        <v>53918</v>
      </c>
      <c r="D230" s="32">
        <v>475</v>
      </c>
      <c r="E230" s="32">
        <v>1290</v>
      </c>
      <c r="F230" s="32">
        <v>5</v>
      </c>
      <c r="G230" s="32">
        <v>1</v>
      </c>
      <c r="H230" s="32">
        <v>1</v>
      </c>
      <c r="I230" s="32">
        <v>50</v>
      </c>
      <c r="J230" s="32"/>
      <c r="K230" s="32"/>
      <c r="L230" s="32"/>
      <c r="M230" s="32"/>
      <c r="N230" s="32">
        <f>SUM(G230*400+H230*100+I230)</f>
        <v>550</v>
      </c>
      <c r="O230" s="32"/>
      <c r="P230" s="32"/>
      <c r="Q230" s="32"/>
      <c r="R230" s="32"/>
      <c r="S230" s="32"/>
      <c r="T230" s="32"/>
      <c r="U230" s="32"/>
      <c r="V230" s="32"/>
      <c r="W230" s="32"/>
      <c r="X230" s="42" t="s">
        <v>197</v>
      </c>
    </row>
    <row r="231" spans="1:24" s="44" customFormat="1" x14ac:dyDescent="0.5">
      <c r="A231" s="253">
        <v>2034</v>
      </c>
      <c r="B231" s="33" t="s">
        <v>13</v>
      </c>
      <c r="C231" s="32">
        <v>5293</v>
      </c>
      <c r="D231" s="32">
        <v>785</v>
      </c>
      <c r="E231" s="32">
        <v>5676</v>
      </c>
      <c r="F231" s="32">
        <v>5</v>
      </c>
      <c r="G231" s="32">
        <v>1</v>
      </c>
      <c r="H231" s="32">
        <v>3</v>
      </c>
      <c r="I231" s="32">
        <v>13</v>
      </c>
      <c r="J231" s="32"/>
      <c r="K231" s="32"/>
      <c r="L231" s="32"/>
      <c r="M231" s="32"/>
      <c r="N231" s="32">
        <f>SUM(G231*400+H231*100+I231)</f>
        <v>713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42" t="s">
        <v>203</v>
      </c>
    </row>
    <row r="232" spans="1:24" s="44" customFormat="1" x14ac:dyDescent="0.5">
      <c r="A232" s="253">
        <v>2035</v>
      </c>
      <c r="B232" s="33" t="s">
        <v>13</v>
      </c>
      <c r="C232" s="32">
        <v>52171</v>
      </c>
      <c r="D232" s="32">
        <v>437</v>
      </c>
      <c r="E232" s="32">
        <v>1266</v>
      </c>
      <c r="F232" s="32">
        <v>5</v>
      </c>
      <c r="G232" s="32">
        <v>1</v>
      </c>
      <c r="H232" s="32">
        <v>1</v>
      </c>
      <c r="I232" s="32">
        <v>33</v>
      </c>
      <c r="J232" s="32"/>
      <c r="K232" s="32"/>
      <c r="L232" s="32"/>
      <c r="M232" s="32"/>
      <c r="N232" s="32">
        <f>SUM(G232*400+H232*100+I232)</f>
        <v>533</v>
      </c>
      <c r="O232" s="32"/>
      <c r="P232" s="32"/>
      <c r="Q232" s="32"/>
      <c r="R232" s="32"/>
      <c r="S232" s="32"/>
      <c r="T232" s="32"/>
      <c r="U232" s="32"/>
      <c r="V232" s="32"/>
      <c r="W232" s="32"/>
      <c r="X232" s="42" t="s">
        <v>737</v>
      </c>
    </row>
    <row r="233" spans="1:24" s="44" customFormat="1" x14ac:dyDescent="0.5">
      <c r="A233" s="253">
        <v>2036</v>
      </c>
      <c r="B233" s="33" t="s">
        <v>13</v>
      </c>
      <c r="C233" s="32">
        <v>52172</v>
      </c>
      <c r="D233" s="32">
        <v>438</v>
      </c>
      <c r="E233" s="32">
        <v>1267</v>
      </c>
      <c r="F233" s="32">
        <v>5</v>
      </c>
      <c r="G233" s="32">
        <v>1</v>
      </c>
      <c r="H233" s="32">
        <v>3</v>
      </c>
      <c r="I233" s="32">
        <v>91</v>
      </c>
      <c r="J233" s="32"/>
      <c r="K233" s="32">
        <f>SUM(G233*400+H233*100+I233)</f>
        <v>791</v>
      </c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42" t="s">
        <v>122</v>
      </c>
    </row>
    <row r="234" spans="1:24" s="44" customFormat="1" x14ac:dyDescent="0.5">
      <c r="A234" s="253">
        <v>2037</v>
      </c>
      <c r="B234" s="33" t="s">
        <v>13</v>
      </c>
      <c r="C234" s="32">
        <v>56753</v>
      </c>
      <c r="D234" s="32">
        <v>440</v>
      </c>
      <c r="E234" s="32">
        <v>1269</v>
      </c>
      <c r="F234" s="32">
        <v>5</v>
      </c>
      <c r="G234" s="32" t="s">
        <v>25</v>
      </c>
      <c r="H234" s="32">
        <v>3</v>
      </c>
      <c r="I234" s="32">
        <v>86</v>
      </c>
      <c r="J234" s="32"/>
      <c r="K234" s="32"/>
      <c r="L234" s="32"/>
      <c r="M234" s="32"/>
      <c r="N234" s="32">
        <f>SUM(H234*100+I234)</f>
        <v>386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42" t="s">
        <v>852</v>
      </c>
    </row>
    <row r="235" spans="1:24" s="44" customFormat="1" x14ac:dyDescent="0.5">
      <c r="A235" s="253">
        <v>2038</v>
      </c>
      <c r="B235" s="33" t="s">
        <v>13</v>
      </c>
      <c r="C235" s="32">
        <v>56754</v>
      </c>
      <c r="D235" s="32">
        <v>441</v>
      </c>
      <c r="E235" s="32">
        <v>1270</v>
      </c>
      <c r="F235" s="32">
        <v>5</v>
      </c>
      <c r="G235" s="32" t="s">
        <v>25</v>
      </c>
      <c r="H235" s="32">
        <v>1</v>
      </c>
      <c r="I235" s="32">
        <v>80</v>
      </c>
      <c r="J235" s="32"/>
      <c r="K235" s="32"/>
      <c r="L235" s="32"/>
      <c r="M235" s="32"/>
      <c r="N235" s="32">
        <f>SUM(H235*100+I235)</f>
        <v>180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42" t="s">
        <v>852</v>
      </c>
    </row>
    <row r="236" spans="1:24" s="44" customFormat="1" x14ac:dyDescent="0.5">
      <c r="A236" s="253">
        <v>2039</v>
      </c>
      <c r="B236" s="33" t="s">
        <v>13</v>
      </c>
      <c r="C236" s="32">
        <v>7119</v>
      </c>
      <c r="D236" s="32">
        <v>91</v>
      </c>
      <c r="E236" s="32">
        <v>6230</v>
      </c>
      <c r="F236" s="32">
        <v>5</v>
      </c>
      <c r="G236" s="32" t="s">
        <v>25</v>
      </c>
      <c r="H236" s="32">
        <v>1</v>
      </c>
      <c r="I236" s="32">
        <v>87</v>
      </c>
      <c r="J236" s="32"/>
      <c r="K236" s="32"/>
      <c r="L236" s="32"/>
      <c r="M236" s="32"/>
      <c r="N236" s="32">
        <f>SUM(H236*100+I236)</f>
        <v>187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42" t="s">
        <v>737</v>
      </c>
    </row>
    <row r="237" spans="1:24" s="44" customFormat="1" x14ac:dyDescent="0.5">
      <c r="A237" s="253">
        <v>2040</v>
      </c>
      <c r="B237" s="33" t="s">
        <v>13</v>
      </c>
      <c r="C237" s="32">
        <v>1269</v>
      </c>
      <c r="D237" s="32">
        <v>2</v>
      </c>
      <c r="E237" s="32">
        <v>4612</v>
      </c>
      <c r="F237" s="32">
        <v>5</v>
      </c>
      <c r="G237" s="32" t="s">
        <v>25</v>
      </c>
      <c r="H237" s="32">
        <v>1</v>
      </c>
      <c r="I237" s="32">
        <v>94.4</v>
      </c>
      <c r="J237" s="32"/>
      <c r="K237" s="32">
        <f>SUM(H237*100+I237)</f>
        <v>194.4</v>
      </c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42" t="s">
        <v>32</v>
      </c>
    </row>
    <row r="238" spans="1:24" s="44" customFormat="1" x14ac:dyDescent="0.5">
      <c r="A238" s="253">
        <v>2041</v>
      </c>
      <c r="B238" s="33" t="s">
        <v>13</v>
      </c>
      <c r="C238" s="32">
        <v>63</v>
      </c>
      <c r="D238" s="32">
        <v>700</v>
      </c>
      <c r="E238" s="32">
        <v>4025</v>
      </c>
      <c r="F238" s="32">
        <v>5</v>
      </c>
      <c r="G238" s="32" t="s">
        <v>25</v>
      </c>
      <c r="H238" s="32">
        <v>1</v>
      </c>
      <c r="I238" s="32">
        <v>94.5</v>
      </c>
      <c r="J238" s="32"/>
      <c r="K238" s="32">
        <f>SUM(H238*100+I238)</f>
        <v>194.5</v>
      </c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42" t="s">
        <v>32</v>
      </c>
    </row>
    <row r="239" spans="1:24" s="44" customFormat="1" x14ac:dyDescent="0.5">
      <c r="A239" s="253">
        <v>2042</v>
      </c>
      <c r="B239" s="33" t="s">
        <v>13</v>
      </c>
      <c r="C239" s="32">
        <v>58439</v>
      </c>
      <c r="D239" s="32">
        <v>442</v>
      </c>
      <c r="E239" s="32">
        <v>1255</v>
      </c>
      <c r="F239" s="32">
        <v>5</v>
      </c>
      <c r="G239" s="32" t="s">
        <v>25</v>
      </c>
      <c r="H239" s="32">
        <v>1</v>
      </c>
      <c r="I239" s="32">
        <v>59.2</v>
      </c>
      <c r="J239" s="32"/>
      <c r="K239" s="32"/>
      <c r="L239" s="32"/>
      <c r="M239" s="32"/>
      <c r="N239" s="32">
        <f>SUM(H239*100+I239:I239)</f>
        <v>159.19999999999999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42" t="s">
        <v>103</v>
      </c>
    </row>
    <row r="240" spans="1:24" s="44" customFormat="1" x14ac:dyDescent="0.5">
      <c r="A240" s="253">
        <v>2043</v>
      </c>
      <c r="B240" s="33" t="s">
        <v>13</v>
      </c>
      <c r="C240" s="32">
        <v>4501</v>
      </c>
      <c r="D240" s="32">
        <v>753</v>
      </c>
      <c r="E240" s="32">
        <v>5373</v>
      </c>
      <c r="F240" s="32">
        <v>5</v>
      </c>
      <c r="G240" s="32" t="s">
        <v>25</v>
      </c>
      <c r="H240" s="32">
        <v>1</v>
      </c>
      <c r="I240" s="32">
        <v>58.3</v>
      </c>
      <c r="J240" s="32"/>
      <c r="K240" s="32">
        <f>SUM(H240*100+I240)</f>
        <v>158.30000000000001</v>
      </c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42" t="s">
        <v>32</v>
      </c>
    </row>
    <row r="241" spans="1:26" s="44" customFormat="1" x14ac:dyDescent="0.5">
      <c r="A241" s="253">
        <v>2044</v>
      </c>
      <c r="B241" s="33" t="s">
        <v>13</v>
      </c>
      <c r="C241" s="32">
        <v>4500</v>
      </c>
      <c r="D241" s="32">
        <v>752</v>
      </c>
      <c r="E241" s="32">
        <v>5372</v>
      </c>
      <c r="F241" s="32">
        <v>5</v>
      </c>
      <c r="G241" s="32" t="s">
        <v>25</v>
      </c>
      <c r="H241" s="32">
        <v>1</v>
      </c>
      <c r="I241" s="32">
        <v>13.2</v>
      </c>
      <c r="J241" s="32"/>
      <c r="K241" s="32"/>
      <c r="L241" s="32"/>
      <c r="M241" s="32"/>
      <c r="N241" s="32">
        <f>SUM(H241*100+I241)</f>
        <v>113.2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42" t="s">
        <v>853</v>
      </c>
    </row>
    <row r="242" spans="1:26" s="44" customFormat="1" x14ac:dyDescent="0.5">
      <c r="A242" s="253">
        <v>2045</v>
      </c>
      <c r="B242" s="33" t="s">
        <v>13</v>
      </c>
      <c r="C242" s="32">
        <v>54231</v>
      </c>
      <c r="D242" s="32">
        <v>445</v>
      </c>
      <c r="E242" s="32">
        <v>1257</v>
      </c>
      <c r="F242" s="32">
        <v>5</v>
      </c>
      <c r="G242" s="32" t="s">
        <v>25</v>
      </c>
      <c r="H242" s="32">
        <v>2</v>
      </c>
      <c r="I242" s="32">
        <v>98.2</v>
      </c>
      <c r="J242" s="32"/>
      <c r="K242" s="32">
        <f>SUM(H242*100+I242)</f>
        <v>298.2</v>
      </c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42" t="s">
        <v>32</v>
      </c>
    </row>
    <row r="243" spans="1:26" s="44" customFormat="1" x14ac:dyDescent="0.5">
      <c r="A243" s="253">
        <v>2046</v>
      </c>
      <c r="B243" s="33" t="s">
        <v>13</v>
      </c>
      <c r="C243" s="32">
        <v>10995</v>
      </c>
      <c r="D243" s="32">
        <v>807</v>
      </c>
      <c r="E243" s="32">
        <v>8806</v>
      </c>
      <c r="F243" s="32">
        <v>5</v>
      </c>
      <c r="G243" s="32" t="s">
        <v>25</v>
      </c>
      <c r="H243" s="32">
        <v>1</v>
      </c>
      <c r="I243" s="32">
        <v>49.3</v>
      </c>
      <c r="J243" s="32"/>
      <c r="K243" s="32">
        <f>SUM(H243*100+I243)</f>
        <v>149.30000000000001</v>
      </c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42" t="s">
        <v>32</v>
      </c>
    </row>
    <row r="244" spans="1:26" s="44" customFormat="1" x14ac:dyDescent="0.5">
      <c r="A244" s="197">
        <v>2047</v>
      </c>
      <c r="B244" s="221" t="s">
        <v>13</v>
      </c>
      <c r="C244" s="223">
        <v>65470</v>
      </c>
      <c r="D244" s="223">
        <v>444</v>
      </c>
      <c r="E244" s="223">
        <v>3642</v>
      </c>
      <c r="F244" s="223">
        <v>5</v>
      </c>
      <c r="G244" s="223">
        <v>1</v>
      </c>
      <c r="H244" s="223">
        <v>1</v>
      </c>
      <c r="I244" s="223">
        <v>35</v>
      </c>
      <c r="J244" s="223"/>
      <c r="K244" s="223">
        <f>SUM(G244*400+H244*100+I244)</f>
        <v>535</v>
      </c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30" t="s">
        <v>32</v>
      </c>
    </row>
    <row r="245" spans="1:26" s="44" customFormat="1" x14ac:dyDescent="0.5">
      <c r="A245" s="253">
        <v>2048</v>
      </c>
      <c r="B245" s="71" t="s">
        <v>13</v>
      </c>
      <c r="C245" s="45">
        <v>11737</v>
      </c>
      <c r="D245" s="45">
        <v>1330</v>
      </c>
      <c r="E245" s="45">
        <v>9024</v>
      </c>
      <c r="F245" s="45">
        <v>5</v>
      </c>
      <c r="G245" s="45" t="s">
        <v>25</v>
      </c>
      <c r="H245" s="45">
        <v>2</v>
      </c>
      <c r="I245" s="45">
        <v>45</v>
      </c>
      <c r="J245" s="45"/>
      <c r="K245" s="45">
        <f>SUM(H245*100+I245)</f>
        <v>245</v>
      </c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75" t="s">
        <v>32</v>
      </c>
    </row>
    <row r="246" spans="1:26" s="44" customFormat="1" ht="27.75" x14ac:dyDescent="0.65">
      <c r="A246" s="275" t="s">
        <v>2019</v>
      </c>
      <c r="B246" s="275"/>
      <c r="C246" s="275"/>
      <c r="D246" s="275"/>
      <c r="E246" s="275"/>
      <c r="F246" s="275"/>
      <c r="G246" s="275"/>
      <c r="H246" s="275"/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S246" s="275"/>
      <c r="T246" s="275"/>
      <c r="U246" s="275"/>
      <c r="V246" s="275"/>
      <c r="W246" s="275"/>
      <c r="X246" s="275"/>
    </row>
    <row r="247" spans="1:26" s="44" customFormat="1" ht="27.75" x14ac:dyDescent="0.5">
      <c r="A247" s="313" t="s">
        <v>1102</v>
      </c>
      <c r="B247" s="313"/>
      <c r="C247" s="313"/>
      <c r="D247" s="313"/>
      <c r="E247" s="313"/>
      <c r="F247" s="313"/>
      <c r="G247" s="313"/>
      <c r="H247" s="313"/>
      <c r="I247" s="313"/>
      <c r="J247" s="313"/>
      <c r="K247" s="313"/>
      <c r="L247" s="313"/>
      <c r="M247" s="313"/>
      <c r="N247" s="313"/>
      <c r="O247" s="313"/>
      <c r="P247" s="313"/>
      <c r="Q247" s="313"/>
      <c r="R247" s="313"/>
      <c r="S247" s="313"/>
      <c r="T247" s="313"/>
      <c r="U247" s="313"/>
      <c r="V247" s="313"/>
      <c r="W247" s="313"/>
      <c r="X247" s="313"/>
      <c r="Y247" s="163"/>
      <c r="Z247" s="163"/>
    </row>
    <row r="248" spans="1:26" s="44" customFormat="1" ht="27.75" x14ac:dyDescent="0.5">
      <c r="A248" s="276" t="s">
        <v>1069</v>
      </c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163"/>
      <c r="Z248" s="163"/>
    </row>
    <row r="249" spans="1:26" s="44" customFormat="1" ht="27.75" x14ac:dyDescent="0.65">
      <c r="A249" s="275" t="s">
        <v>1070</v>
      </c>
      <c r="B249" s="275"/>
      <c r="C249" s="275"/>
      <c r="D249" s="275"/>
      <c r="E249" s="275"/>
      <c r="F249" s="275"/>
      <c r="G249" s="275"/>
      <c r="H249" s="275"/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S249" s="275"/>
      <c r="T249" s="275"/>
      <c r="U249" s="275"/>
      <c r="V249" s="275"/>
      <c r="W249" s="275"/>
      <c r="X249" s="275"/>
      <c r="Y249" s="164"/>
      <c r="Z249" s="164"/>
    </row>
    <row r="250" spans="1:26" s="44" customFormat="1" ht="27.75" x14ac:dyDescent="0.65">
      <c r="A250" s="275"/>
      <c r="B250" s="275"/>
      <c r="C250" s="275"/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/>
      <c r="W250" s="275"/>
      <c r="X250" s="275"/>
      <c r="Y250" s="275"/>
      <c r="Z250" s="275"/>
    </row>
    <row r="251" spans="1:26" s="44" customFormat="1" x14ac:dyDescent="0.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</row>
    <row r="252" spans="1:26" s="44" customFormat="1" x14ac:dyDescent="0.5">
      <c r="A252" s="268" t="s">
        <v>1071</v>
      </c>
      <c r="B252" s="186"/>
      <c r="C252" s="189"/>
      <c r="D252" s="277" t="s">
        <v>0</v>
      </c>
      <c r="E252" s="277" t="s">
        <v>1</v>
      </c>
      <c r="F252" s="189"/>
      <c r="G252" s="291" t="s">
        <v>18</v>
      </c>
      <c r="H252" s="292"/>
      <c r="I252" s="293"/>
      <c r="J252" s="265" t="s">
        <v>1088</v>
      </c>
      <c r="K252" s="266"/>
      <c r="L252" s="266"/>
      <c r="M252" s="266"/>
      <c r="N252" s="267"/>
      <c r="O252" s="272" t="s">
        <v>1101</v>
      </c>
      <c r="P252" s="272"/>
      <c r="Q252" s="272"/>
      <c r="R252" s="272"/>
      <c r="S252" s="272"/>
      <c r="T252" s="272"/>
      <c r="U252" s="272"/>
      <c r="V252" s="272"/>
      <c r="W252" s="272"/>
      <c r="X252" s="273"/>
      <c r="Y252" s="109"/>
      <c r="Z252" s="109"/>
    </row>
    <row r="253" spans="1:26" s="44" customFormat="1" x14ac:dyDescent="0.5">
      <c r="A253" s="269"/>
      <c r="B253" s="187" t="s">
        <v>1072</v>
      </c>
      <c r="C253" s="190" t="s">
        <v>1073</v>
      </c>
      <c r="D253" s="278"/>
      <c r="E253" s="278"/>
      <c r="F253" s="190" t="s">
        <v>1075</v>
      </c>
      <c r="G253" s="277" t="s">
        <v>19</v>
      </c>
      <c r="H253" s="290" t="s">
        <v>20</v>
      </c>
      <c r="I253" s="277" t="s">
        <v>21</v>
      </c>
      <c r="J253" s="183"/>
      <c r="K253" s="261" t="s">
        <v>1079</v>
      </c>
      <c r="L253" s="283" t="s">
        <v>1080</v>
      </c>
      <c r="M253" s="180"/>
      <c r="N253" s="185" t="s">
        <v>1086</v>
      </c>
      <c r="O253" s="316" t="s">
        <v>1071</v>
      </c>
      <c r="P253" s="186"/>
      <c r="Q253" s="186"/>
      <c r="R253" s="186"/>
      <c r="S253" s="308" t="s">
        <v>1088</v>
      </c>
      <c r="T253" s="309"/>
      <c r="U253" s="309"/>
      <c r="V253" s="309"/>
      <c r="W253" s="310"/>
      <c r="X253" s="261" t="s">
        <v>1100</v>
      </c>
      <c r="Y253" s="109"/>
      <c r="Z253" s="109"/>
    </row>
    <row r="254" spans="1:26" s="44" customFormat="1" x14ac:dyDescent="0.5">
      <c r="A254" s="269"/>
      <c r="B254" s="187" t="s">
        <v>22</v>
      </c>
      <c r="C254" s="190" t="s">
        <v>1074</v>
      </c>
      <c r="D254" s="278"/>
      <c r="E254" s="278"/>
      <c r="F254" s="24" t="s">
        <v>1076</v>
      </c>
      <c r="G254" s="278"/>
      <c r="H254" s="290"/>
      <c r="I254" s="278"/>
      <c r="J254" s="183" t="s">
        <v>1078</v>
      </c>
      <c r="K254" s="262"/>
      <c r="L254" s="283"/>
      <c r="M254" s="181" t="s">
        <v>1081</v>
      </c>
      <c r="N254" s="185" t="s">
        <v>1085</v>
      </c>
      <c r="O254" s="317"/>
      <c r="P254" s="187"/>
      <c r="Q254" s="187" t="s">
        <v>1072</v>
      </c>
      <c r="R254" s="187" t="s">
        <v>1094</v>
      </c>
      <c r="S254" s="180"/>
      <c r="T254" s="281" t="s">
        <v>1079</v>
      </c>
      <c r="U254" s="261" t="s">
        <v>1080</v>
      </c>
      <c r="V254" s="184"/>
      <c r="W254" s="180" t="s">
        <v>1097</v>
      </c>
      <c r="X254" s="262"/>
      <c r="Y254" s="109"/>
      <c r="Z254" s="109"/>
    </row>
    <row r="255" spans="1:26" s="44" customFormat="1" x14ac:dyDescent="0.5">
      <c r="A255" s="269"/>
      <c r="B255" s="187"/>
      <c r="C255" s="190" t="s">
        <v>861</v>
      </c>
      <c r="D255" s="278"/>
      <c r="E255" s="278"/>
      <c r="F255" s="190" t="s">
        <v>1077</v>
      </c>
      <c r="G255" s="278"/>
      <c r="H255" s="290"/>
      <c r="I255" s="278"/>
      <c r="J255" s="183" t="s">
        <v>1082</v>
      </c>
      <c r="K255" s="262"/>
      <c r="L255" s="283"/>
      <c r="M255" s="181" t="s">
        <v>1084</v>
      </c>
      <c r="N255" s="185" t="s">
        <v>1087</v>
      </c>
      <c r="O255" s="317"/>
      <c r="P255" s="187" t="s">
        <v>1090</v>
      </c>
      <c r="Q255" s="187" t="s">
        <v>1091</v>
      </c>
      <c r="R255" s="187" t="s">
        <v>1095</v>
      </c>
      <c r="S255" s="181" t="s">
        <v>1078</v>
      </c>
      <c r="T255" s="284"/>
      <c r="U255" s="262"/>
      <c r="V255" s="184" t="s">
        <v>1081</v>
      </c>
      <c r="W255" s="181" t="s">
        <v>1098</v>
      </c>
      <c r="X255" s="262"/>
      <c r="Y255" s="109"/>
      <c r="Z255" s="109"/>
    </row>
    <row r="256" spans="1:26" s="44" customFormat="1" x14ac:dyDescent="0.5">
      <c r="A256" s="187"/>
      <c r="B256" s="187"/>
      <c r="C256" s="190"/>
      <c r="D256" s="190"/>
      <c r="E256" s="190"/>
      <c r="F256" s="190"/>
      <c r="G256" s="278"/>
      <c r="H256" s="290"/>
      <c r="I256" s="278"/>
      <c r="J256" s="183" t="s">
        <v>1083</v>
      </c>
      <c r="K256" s="262"/>
      <c r="L256" s="283"/>
      <c r="M256" s="181" t="s">
        <v>1085</v>
      </c>
      <c r="N256" s="185" t="s">
        <v>1072</v>
      </c>
      <c r="O256" s="317"/>
      <c r="P256" s="187"/>
      <c r="Q256" s="187" t="s">
        <v>1092</v>
      </c>
      <c r="R256" s="187" t="s">
        <v>1096</v>
      </c>
      <c r="S256" s="181" t="s">
        <v>1082</v>
      </c>
      <c r="T256" s="284"/>
      <c r="U256" s="262"/>
      <c r="V256" s="184" t="s">
        <v>1084</v>
      </c>
      <c r="W256" s="181" t="s">
        <v>1091</v>
      </c>
      <c r="X256" s="262"/>
      <c r="Y256" s="109"/>
      <c r="Z256" s="109"/>
    </row>
    <row r="257" spans="1:26" s="44" customFormat="1" x14ac:dyDescent="0.5">
      <c r="A257" s="193"/>
      <c r="B257" s="188"/>
      <c r="C257" s="191"/>
      <c r="D257" s="191"/>
      <c r="E257" s="191"/>
      <c r="F257" s="191"/>
      <c r="G257" s="191"/>
      <c r="H257" s="22"/>
      <c r="I257" s="191"/>
      <c r="J257" s="192"/>
      <c r="K257" s="191"/>
      <c r="L257" s="22"/>
      <c r="M257" s="191"/>
      <c r="N257" s="23"/>
      <c r="O257" s="318"/>
      <c r="P257" s="188"/>
      <c r="Q257" s="188" t="s">
        <v>1093</v>
      </c>
      <c r="R257" s="188"/>
      <c r="S257" s="182" t="s">
        <v>1083</v>
      </c>
      <c r="T257" s="296"/>
      <c r="U257" s="263"/>
      <c r="V257" s="30" t="s">
        <v>1085</v>
      </c>
      <c r="W257" s="182" t="s">
        <v>1099</v>
      </c>
      <c r="X257" s="263"/>
      <c r="Y257" s="109"/>
      <c r="Z257" s="109"/>
    </row>
    <row r="258" spans="1:26" s="44" customFormat="1" x14ac:dyDescent="0.5">
      <c r="A258" s="193">
        <v>2049</v>
      </c>
      <c r="B258" s="33" t="s">
        <v>13</v>
      </c>
      <c r="C258" s="32">
        <v>7160</v>
      </c>
      <c r="D258" s="32">
        <v>92</v>
      </c>
      <c r="E258" s="32">
        <v>6231</v>
      </c>
      <c r="F258" s="32">
        <v>5</v>
      </c>
      <c r="G258" s="32" t="s">
        <v>25</v>
      </c>
      <c r="H258" s="32">
        <v>2</v>
      </c>
      <c r="I258" s="32">
        <v>80</v>
      </c>
      <c r="J258" s="32"/>
      <c r="K258" s="32"/>
      <c r="L258" s="32">
        <f>SUM(H258*100+I258)</f>
        <v>280</v>
      </c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228" t="s">
        <v>150</v>
      </c>
      <c r="Y258" s="109"/>
      <c r="Z258" s="109"/>
    </row>
    <row r="259" spans="1:26" s="44" customFormat="1" x14ac:dyDescent="0.5">
      <c r="A259" s="193">
        <v>2050</v>
      </c>
      <c r="B259" s="33" t="s">
        <v>13</v>
      </c>
      <c r="C259" s="32">
        <v>7164</v>
      </c>
      <c r="D259" s="32">
        <v>96</v>
      </c>
      <c r="E259" s="32">
        <v>6235</v>
      </c>
      <c r="F259" s="32">
        <v>5</v>
      </c>
      <c r="G259" s="32" t="s">
        <v>25</v>
      </c>
      <c r="H259" s="32">
        <v>1</v>
      </c>
      <c r="I259" s="32">
        <v>4</v>
      </c>
      <c r="J259" s="32"/>
      <c r="K259" s="32"/>
      <c r="L259" s="32">
        <f>SUM(H259*100+I259)</f>
        <v>104</v>
      </c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228" t="s">
        <v>150</v>
      </c>
      <c r="Y259" s="109"/>
      <c r="Z259" s="109"/>
    </row>
    <row r="260" spans="1:26" s="44" customFormat="1" x14ac:dyDescent="0.5">
      <c r="A260" s="193">
        <v>2051</v>
      </c>
      <c r="B260" s="33" t="s">
        <v>13</v>
      </c>
      <c r="C260" s="32">
        <v>54233</v>
      </c>
      <c r="D260" s="32">
        <v>457</v>
      </c>
      <c r="E260" s="32">
        <v>1280</v>
      </c>
      <c r="F260" s="32">
        <v>5</v>
      </c>
      <c r="G260" s="32">
        <v>3</v>
      </c>
      <c r="H260" s="32">
        <v>3</v>
      </c>
      <c r="I260" s="32">
        <v>59</v>
      </c>
      <c r="J260" s="32">
        <f>SUM(G260*400+H260*100+I260)</f>
        <v>1559</v>
      </c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228" t="s">
        <v>825</v>
      </c>
      <c r="Y260" s="109"/>
      <c r="Z260" s="109"/>
    </row>
    <row r="261" spans="1:26" s="44" customFormat="1" x14ac:dyDescent="0.5">
      <c r="A261" s="193">
        <v>2052</v>
      </c>
      <c r="B261" s="33" t="s">
        <v>13</v>
      </c>
      <c r="C261" s="32">
        <v>38402</v>
      </c>
      <c r="D261" s="32">
        <v>57</v>
      </c>
      <c r="E261" s="32">
        <v>2706</v>
      </c>
      <c r="F261" s="32">
        <v>5</v>
      </c>
      <c r="G261" s="32">
        <v>9</v>
      </c>
      <c r="H261" s="32">
        <v>1</v>
      </c>
      <c r="I261" s="32">
        <v>69</v>
      </c>
      <c r="J261" s="32"/>
      <c r="K261" s="32"/>
      <c r="L261" s="32"/>
      <c r="M261" s="32"/>
      <c r="N261" s="32">
        <f>SUM(G261*400+H261*100+I261)</f>
        <v>3769</v>
      </c>
      <c r="O261" s="32"/>
      <c r="P261" s="32"/>
      <c r="Q261" s="32"/>
      <c r="R261" s="32"/>
      <c r="S261" s="32"/>
      <c r="T261" s="32"/>
      <c r="U261" s="32"/>
      <c r="V261" s="32"/>
      <c r="W261" s="32"/>
      <c r="X261" s="228" t="s">
        <v>854</v>
      </c>
      <c r="Y261" s="109"/>
      <c r="Z261" s="109"/>
    </row>
    <row r="262" spans="1:26" s="44" customFormat="1" x14ac:dyDescent="0.5">
      <c r="A262" s="193">
        <v>2053</v>
      </c>
      <c r="B262" s="33" t="s">
        <v>13</v>
      </c>
      <c r="C262" s="32">
        <v>10905</v>
      </c>
      <c r="D262" s="32">
        <v>109</v>
      </c>
      <c r="E262" s="32">
        <v>8774</v>
      </c>
      <c r="F262" s="32">
        <v>5</v>
      </c>
      <c r="G262" s="32" t="s">
        <v>25</v>
      </c>
      <c r="H262" s="32">
        <v>1</v>
      </c>
      <c r="I262" s="32">
        <v>24.2</v>
      </c>
      <c r="J262" s="32"/>
      <c r="K262" s="32">
        <f>SUM(H262*100+I262)</f>
        <v>124.2</v>
      </c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228" t="s">
        <v>1058</v>
      </c>
      <c r="Y262" s="109"/>
      <c r="Z262" s="109"/>
    </row>
    <row r="263" spans="1:26" s="44" customFormat="1" x14ac:dyDescent="0.5">
      <c r="A263" s="193">
        <v>2054</v>
      </c>
      <c r="B263" s="33" t="s">
        <v>13</v>
      </c>
      <c r="C263" s="32">
        <v>10906</v>
      </c>
      <c r="D263" s="32">
        <v>110</v>
      </c>
      <c r="E263" s="32">
        <v>4775</v>
      </c>
      <c r="F263" s="32">
        <v>5</v>
      </c>
      <c r="G263" s="32" t="s">
        <v>25</v>
      </c>
      <c r="H263" s="32">
        <v>1</v>
      </c>
      <c r="I263" s="32">
        <v>24.2</v>
      </c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228" t="s">
        <v>1059</v>
      </c>
      <c r="Y263" s="109"/>
      <c r="Z263" s="109"/>
    </row>
    <row r="264" spans="1:26" s="44" customFormat="1" x14ac:dyDescent="0.5">
      <c r="A264" s="193">
        <v>2055</v>
      </c>
      <c r="B264" s="33" t="s">
        <v>13</v>
      </c>
      <c r="C264" s="32">
        <v>52174</v>
      </c>
      <c r="D264" s="32">
        <v>465</v>
      </c>
      <c r="E264" s="32">
        <v>1596</v>
      </c>
      <c r="F264" s="32">
        <v>12</v>
      </c>
      <c r="G264" s="32">
        <v>2</v>
      </c>
      <c r="H264" s="32" t="s">
        <v>25</v>
      </c>
      <c r="I264" s="32">
        <v>88</v>
      </c>
      <c r="J264" s="32"/>
      <c r="K264" s="32"/>
      <c r="L264" s="32"/>
      <c r="M264" s="32"/>
      <c r="N264" s="32">
        <f>SUM(G264*400+I264)</f>
        <v>888</v>
      </c>
      <c r="O264" s="32"/>
      <c r="P264" s="32"/>
      <c r="Q264" s="32"/>
      <c r="R264" s="32"/>
      <c r="S264" s="32"/>
      <c r="T264" s="32"/>
      <c r="U264" s="32"/>
      <c r="V264" s="32"/>
      <c r="W264" s="32"/>
      <c r="X264" s="228" t="s">
        <v>193</v>
      </c>
      <c r="Y264" s="109"/>
      <c r="Z264" s="109"/>
    </row>
    <row r="265" spans="1:26" s="44" customFormat="1" x14ac:dyDescent="0.5">
      <c r="A265" s="193">
        <v>2056</v>
      </c>
      <c r="B265" s="33" t="s">
        <v>13</v>
      </c>
      <c r="C265" s="32">
        <v>38383</v>
      </c>
      <c r="D265" s="32">
        <v>12</v>
      </c>
      <c r="E265" s="32">
        <v>1447</v>
      </c>
      <c r="F265" s="32">
        <v>12</v>
      </c>
      <c r="G265" s="32" t="s">
        <v>25</v>
      </c>
      <c r="H265" s="32">
        <v>3</v>
      </c>
      <c r="I265" s="32">
        <v>67</v>
      </c>
      <c r="J265" s="32"/>
      <c r="K265" s="32"/>
      <c r="L265" s="32"/>
      <c r="M265" s="32"/>
      <c r="N265" s="32">
        <f>SUM(H265*100+I265)</f>
        <v>367</v>
      </c>
      <c r="O265" s="32"/>
      <c r="P265" s="32"/>
      <c r="Q265" s="32"/>
      <c r="R265" s="32"/>
      <c r="S265" s="32"/>
      <c r="T265" s="32"/>
      <c r="U265" s="32"/>
      <c r="V265" s="32"/>
      <c r="W265" s="32"/>
      <c r="X265" s="228" t="s">
        <v>1045</v>
      </c>
      <c r="Y265" s="109"/>
      <c r="Z265" s="109"/>
    </row>
    <row r="266" spans="1:26" s="44" customFormat="1" x14ac:dyDescent="0.5">
      <c r="A266" s="193">
        <v>2057</v>
      </c>
      <c r="B266" s="33" t="s">
        <v>13</v>
      </c>
      <c r="C266" s="32">
        <v>65396</v>
      </c>
      <c r="D266" s="32">
        <v>468</v>
      </c>
      <c r="E266" s="32">
        <v>3568</v>
      </c>
      <c r="F266" s="32">
        <v>5</v>
      </c>
      <c r="G266" s="32">
        <v>1</v>
      </c>
      <c r="H266" s="32" t="s">
        <v>25</v>
      </c>
      <c r="I266" s="32">
        <v>95</v>
      </c>
      <c r="J266" s="32"/>
      <c r="K266" s="32">
        <f>SUM(G266*400+I266)</f>
        <v>495</v>
      </c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228" t="s">
        <v>32</v>
      </c>
      <c r="Y266" s="109"/>
      <c r="Z266" s="109"/>
    </row>
    <row r="267" spans="1:26" s="44" customFormat="1" x14ac:dyDescent="0.5">
      <c r="A267" s="193">
        <v>2058</v>
      </c>
      <c r="B267" s="33" t="s">
        <v>13</v>
      </c>
      <c r="C267" s="32">
        <v>38405</v>
      </c>
      <c r="D267" s="32">
        <v>77</v>
      </c>
      <c r="E267" s="32">
        <v>2727</v>
      </c>
      <c r="F267" s="32">
        <v>5</v>
      </c>
      <c r="G267" s="32" t="s">
        <v>25</v>
      </c>
      <c r="H267" s="32">
        <v>2</v>
      </c>
      <c r="I267" s="32">
        <v>7</v>
      </c>
      <c r="J267" s="32"/>
      <c r="K267" s="32"/>
      <c r="L267" s="32"/>
      <c r="M267" s="32"/>
      <c r="N267" s="32">
        <f>SUM(H267*100+I267)</f>
        <v>207</v>
      </c>
      <c r="O267" s="32"/>
      <c r="P267" s="32"/>
      <c r="Q267" s="32"/>
      <c r="R267" s="32"/>
      <c r="S267" s="32"/>
      <c r="T267" s="32"/>
      <c r="U267" s="32"/>
      <c r="V267" s="32"/>
      <c r="W267" s="32"/>
      <c r="X267" s="42" t="s">
        <v>856</v>
      </c>
    </row>
    <row r="268" spans="1:26" s="44" customFormat="1" x14ac:dyDescent="0.5">
      <c r="A268" s="193">
        <v>2059</v>
      </c>
      <c r="B268" s="33" t="s">
        <v>13</v>
      </c>
      <c r="C268" s="32">
        <v>38490</v>
      </c>
      <c r="D268" s="32">
        <v>76</v>
      </c>
      <c r="E268" s="32">
        <v>2325</v>
      </c>
      <c r="F268" s="32">
        <v>5</v>
      </c>
      <c r="G268" s="32" t="s">
        <v>25</v>
      </c>
      <c r="H268" s="32">
        <v>2</v>
      </c>
      <c r="I268" s="32">
        <v>20</v>
      </c>
      <c r="J268" s="32"/>
      <c r="K268" s="32">
        <f>SUM(H268*100+I268)</f>
        <v>220</v>
      </c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42" t="s">
        <v>32</v>
      </c>
    </row>
    <row r="269" spans="1:26" s="44" customFormat="1" x14ac:dyDescent="0.5">
      <c r="A269" s="193">
        <v>2060</v>
      </c>
      <c r="B269" s="33" t="s">
        <v>13</v>
      </c>
      <c r="C269" s="32">
        <v>38489</v>
      </c>
      <c r="D269" s="32">
        <v>75</v>
      </c>
      <c r="E269" s="32">
        <v>2724</v>
      </c>
      <c r="F269" s="32">
        <v>5</v>
      </c>
      <c r="G269" s="32" t="s">
        <v>25</v>
      </c>
      <c r="H269" s="32">
        <v>1</v>
      </c>
      <c r="I269" s="32">
        <v>91</v>
      </c>
      <c r="J269" s="32"/>
      <c r="K269" s="32">
        <f>SUM(H269*100+I269)</f>
        <v>191</v>
      </c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42" t="s">
        <v>32</v>
      </c>
    </row>
    <row r="270" spans="1:26" s="44" customFormat="1" x14ac:dyDescent="0.5">
      <c r="A270" s="193">
        <v>2061</v>
      </c>
      <c r="B270" s="33" t="s">
        <v>13</v>
      </c>
      <c r="C270" s="32">
        <v>38487</v>
      </c>
      <c r="D270" s="32">
        <v>37</v>
      </c>
      <c r="E270" s="32">
        <v>2722</v>
      </c>
      <c r="F270" s="32">
        <v>5</v>
      </c>
      <c r="G270" s="32" t="s">
        <v>25</v>
      </c>
      <c r="H270" s="32">
        <v>1</v>
      </c>
      <c r="I270" s="32">
        <v>23</v>
      </c>
      <c r="J270" s="32"/>
      <c r="K270" s="32">
        <f>SUM(H270*100+I270)</f>
        <v>123</v>
      </c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42" t="s">
        <v>32</v>
      </c>
    </row>
    <row r="271" spans="1:26" s="44" customFormat="1" x14ac:dyDescent="0.5">
      <c r="A271" s="193">
        <v>2062</v>
      </c>
      <c r="B271" s="33" t="s">
        <v>13</v>
      </c>
      <c r="C271" s="32">
        <v>38488</v>
      </c>
      <c r="D271" s="32">
        <v>74</v>
      </c>
      <c r="E271" s="32">
        <v>2723</v>
      </c>
      <c r="F271" s="32">
        <v>5</v>
      </c>
      <c r="G271" s="32" t="s">
        <v>25</v>
      </c>
      <c r="H271" s="32">
        <v>1</v>
      </c>
      <c r="I271" s="32">
        <v>16</v>
      </c>
      <c r="J271" s="32"/>
      <c r="K271" s="32"/>
      <c r="L271" s="32"/>
      <c r="M271" s="32"/>
      <c r="N271" s="32">
        <f>SUM(H271*100+I271)</f>
        <v>116</v>
      </c>
      <c r="O271" s="32"/>
      <c r="P271" s="32"/>
      <c r="Q271" s="32"/>
      <c r="R271" s="32"/>
      <c r="S271" s="32"/>
      <c r="T271" s="32"/>
      <c r="U271" s="32"/>
      <c r="V271" s="32"/>
      <c r="W271" s="32"/>
      <c r="X271" s="42" t="s">
        <v>103</v>
      </c>
    </row>
    <row r="272" spans="1:26" s="44" customFormat="1" x14ac:dyDescent="0.5">
      <c r="A272" s="193">
        <v>2063</v>
      </c>
      <c r="B272" s="33" t="s">
        <v>13</v>
      </c>
      <c r="C272" s="32">
        <v>10155</v>
      </c>
      <c r="D272" s="32">
        <v>144</v>
      </c>
      <c r="E272" s="32">
        <v>8413</v>
      </c>
      <c r="F272" s="32">
        <v>5</v>
      </c>
      <c r="G272" s="32" t="s">
        <v>25</v>
      </c>
      <c r="H272" s="32" t="s">
        <v>25</v>
      </c>
      <c r="I272" s="32">
        <v>84</v>
      </c>
      <c r="J272" s="32"/>
      <c r="K272" s="32">
        <f>SUM(I272)</f>
        <v>84</v>
      </c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42" t="s">
        <v>32</v>
      </c>
    </row>
    <row r="273" spans="1:26" s="44" customFormat="1" x14ac:dyDescent="0.5">
      <c r="A273" s="193">
        <v>2064</v>
      </c>
      <c r="B273" s="33" t="s">
        <v>13</v>
      </c>
      <c r="C273" s="32">
        <v>10156</v>
      </c>
      <c r="D273" s="32">
        <v>145</v>
      </c>
      <c r="E273" s="32">
        <v>8414</v>
      </c>
      <c r="F273" s="32">
        <v>5</v>
      </c>
      <c r="G273" s="32" t="s">
        <v>25</v>
      </c>
      <c r="H273" s="32" t="s">
        <v>25</v>
      </c>
      <c r="I273" s="32">
        <v>93</v>
      </c>
      <c r="J273" s="32"/>
      <c r="K273" s="32">
        <f>SUM(I273)</f>
        <v>93</v>
      </c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42" t="s">
        <v>32</v>
      </c>
    </row>
    <row r="274" spans="1:26" s="44" customFormat="1" x14ac:dyDescent="0.5">
      <c r="A274" s="193">
        <v>2065</v>
      </c>
      <c r="B274" s="33" t="s">
        <v>13</v>
      </c>
      <c r="C274" s="32">
        <v>38386</v>
      </c>
      <c r="D274" s="32">
        <v>72</v>
      </c>
      <c r="E274" s="32">
        <v>2721</v>
      </c>
      <c r="F274" s="32">
        <v>5</v>
      </c>
      <c r="G274" s="32" t="s">
        <v>25</v>
      </c>
      <c r="H274" s="32">
        <v>3</v>
      </c>
      <c r="I274" s="32">
        <v>42</v>
      </c>
      <c r="J274" s="32"/>
      <c r="K274" s="32"/>
      <c r="L274" s="32"/>
      <c r="M274" s="32"/>
      <c r="N274" s="32">
        <f>SUM(H274*100+I274)</f>
        <v>342</v>
      </c>
      <c r="O274" s="32"/>
      <c r="P274" s="32"/>
      <c r="Q274" s="32"/>
      <c r="R274" s="32"/>
      <c r="S274" s="32"/>
      <c r="T274" s="32"/>
      <c r="U274" s="32"/>
      <c r="V274" s="32"/>
      <c r="W274" s="32"/>
      <c r="X274" s="42" t="s">
        <v>96</v>
      </c>
    </row>
    <row r="275" spans="1:26" s="44" customFormat="1" x14ac:dyDescent="0.5">
      <c r="A275" s="193">
        <v>2066</v>
      </c>
      <c r="B275" s="33" t="s">
        <v>13</v>
      </c>
      <c r="C275" s="32">
        <v>38484</v>
      </c>
      <c r="D275" s="32">
        <v>70</v>
      </c>
      <c r="E275" s="32">
        <v>2719</v>
      </c>
      <c r="F275" s="32">
        <v>5</v>
      </c>
      <c r="G275" s="32">
        <v>1</v>
      </c>
      <c r="H275" s="32" t="s">
        <v>25</v>
      </c>
      <c r="I275" s="32">
        <v>2</v>
      </c>
      <c r="J275" s="32"/>
      <c r="K275" s="32"/>
      <c r="L275" s="32"/>
      <c r="M275" s="32"/>
      <c r="N275" s="32">
        <f>SUM(G275*100+I275)</f>
        <v>102</v>
      </c>
      <c r="O275" s="32"/>
      <c r="P275" s="32"/>
      <c r="Q275" s="32"/>
      <c r="R275" s="32"/>
      <c r="S275" s="32"/>
      <c r="T275" s="32"/>
      <c r="U275" s="32"/>
      <c r="V275" s="32"/>
      <c r="W275" s="32"/>
      <c r="X275" s="42" t="s">
        <v>857</v>
      </c>
    </row>
    <row r="276" spans="1:26" s="44" customFormat="1" x14ac:dyDescent="0.5">
      <c r="A276" s="193">
        <v>2067</v>
      </c>
      <c r="B276" s="33" t="s">
        <v>13</v>
      </c>
      <c r="C276" s="32">
        <v>38485</v>
      </c>
      <c r="D276" s="32">
        <v>71</v>
      </c>
      <c r="E276" s="32">
        <v>2720</v>
      </c>
      <c r="F276" s="32">
        <v>5</v>
      </c>
      <c r="G276" s="32" t="s">
        <v>25</v>
      </c>
      <c r="H276" s="32">
        <v>3</v>
      </c>
      <c r="I276" s="32">
        <v>82</v>
      </c>
      <c r="J276" s="32"/>
      <c r="K276" s="32">
        <f>SUM(H276*100+I276)</f>
        <v>382</v>
      </c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42" t="s">
        <v>32</v>
      </c>
    </row>
    <row r="277" spans="1:26" s="44" customFormat="1" x14ac:dyDescent="0.5">
      <c r="A277" s="193">
        <v>2068</v>
      </c>
      <c r="B277" s="33" t="s">
        <v>13</v>
      </c>
      <c r="C277" s="32">
        <v>359</v>
      </c>
      <c r="D277" s="32">
        <v>704</v>
      </c>
      <c r="E277" s="32">
        <v>4204</v>
      </c>
      <c r="F277" s="32">
        <v>5</v>
      </c>
      <c r="G277" s="32">
        <v>2</v>
      </c>
      <c r="H277" s="32" t="s">
        <v>25</v>
      </c>
      <c r="I277" s="32">
        <v>47.5</v>
      </c>
      <c r="J277" s="32"/>
      <c r="K277" s="32"/>
      <c r="L277" s="32"/>
      <c r="M277" s="32"/>
      <c r="N277" s="32">
        <f>SUM(G277*400+I277)</f>
        <v>847.5</v>
      </c>
      <c r="O277" s="32"/>
      <c r="P277" s="32"/>
      <c r="Q277" s="32"/>
      <c r="R277" s="32"/>
      <c r="S277" s="32"/>
      <c r="T277" s="32"/>
      <c r="U277" s="32"/>
      <c r="V277" s="32"/>
      <c r="W277" s="32"/>
      <c r="X277" s="42" t="s">
        <v>203</v>
      </c>
    </row>
    <row r="278" spans="1:26" s="44" customFormat="1" x14ac:dyDescent="0.5">
      <c r="A278" s="193">
        <v>2069</v>
      </c>
      <c r="B278" s="33" t="s">
        <v>13</v>
      </c>
      <c r="C278" s="32">
        <v>66599</v>
      </c>
      <c r="D278" s="32">
        <v>688</v>
      </c>
      <c r="E278" s="32">
        <v>3753</v>
      </c>
      <c r="F278" s="32">
        <v>5</v>
      </c>
      <c r="G278" s="32" t="s">
        <v>25</v>
      </c>
      <c r="H278" s="32" t="s">
        <v>25</v>
      </c>
      <c r="I278" s="32">
        <v>57.1</v>
      </c>
      <c r="J278" s="32"/>
      <c r="K278" s="32">
        <f>SUM(I278)</f>
        <v>57.1</v>
      </c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42" t="s">
        <v>32</v>
      </c>
    </row>
    <row r="279" spans="1:26" s="44" customFormat="1" x14ac:dyDescent="0.5">
      <c r="A279" s="260">
        <v>2070</v>
      </c>
      <c r="B279" s="221" t="s">
        <v>13</v>
      </c>
      <c r="C279" s="223">
        <v>38408</v>
      </c>
      <c r="D279" s="223">
        <v>80</v>
      </c>
      <c r="E279" s="223">
        <v>2729</v>
      </c>
      <c r="F279" s="223">
        <v>5</v>
      </c>
      <c r="G279" s="223" t="s">
        <v>25</v>
      </c>
      <c r="H279" s="223">
        <v>2</v>
      </c>
      <c r="I279" s="223">
        <v>78.7</v>
      </c>
      <c r="J279" s="223"/>
      <c r="K279" s="223">
        <f>SUM(H279*100+I279)</f>
        <v>278.7</v>
      </c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30" t="s">
        <v>32</v>
      </c>
    </row>
    <row r="280" spans="1:26" s="44" customFormat="1" x14ac:dyDescent="0.5">
      <c r="A280" s="259">
        <v>2071</v>
      </c>
      <c r="B280" s="71" t="s">
        <v>13</v>
      </c>
      <c r="C280" s="45">
        <v>38407</v>
      </c>
      <c r="D280" s="45">
        <v>79</v>
      </c>
      <c r="E280" s="45">
        <v>2728</v>
      </c>
      <c r="F280" s="45">
        <v>5</v>
      </c>
      <c r="G280" s="45" t="s">
        <v>25</v>
      </c>
      <c r="H280" s="45">
        <v>1</v>
      </c>
      <c r="I280" s="45">
        <v>26</v>
      </c>
      <c r="J280" s="45"/>
      <c r="K280" s="45"/>
      <c r="L280" s="45"/>
      <c r="M280" s="45"/>
      <c r="N280" s="45">
        <f>SUM(H280*100+I280)</f>
        <v>126</v>
      </c>
      <c r="O280" s="45"/>
      <c r="P280" s="45"/>
      <c r="Q280" s="45"/>
      <c r="R280" s="45"/>
      <c r="S280" s="45"/>
      <c r="T280" s="45"/>
      <c r="U280" s="45"/>
      <c r="V280" s="45"/>
      <c r="W280" s="45"/>
      <c r="X280" s="75" t="s">
        <v>103</v>
      </c>
    </row>
    <row r="281" spans="1:26" s="44" customFormat="1" ht="27.75" x14ac:dyDescent="0.65">
      <c r="A281" s="275" t="s">
        <v>2020</v>
      </c>
      <c r="B281" s="275"/>
      <c r="C281" s="275"/>
      <c r="D281" s="275"/>
      <c r="E281" s="275"/>
      <c r="F281" s="275"/>
      <c r="G281" s="275"/>
      <c r="H281" s="275"/>
      <c r="I281" s="275"/>
      <c r="J281" s="275"/>
      <c r="K281" s="275"/>
      <c r="L281" s="275"/>
      <c r="M281" s="275"/>
      <c r="N281" s="275"/>
      <c r="O281" s="275"/>
      <c r="P281" s="275"/>
      <c r="Q281" s="275"/>
      <c r="R281" s="275"/>
      <c r="S281" s="275"/>
      <c r="T281" s="275"/>
      <c r="U281" s="275"/>
      <c r="V281" s="275"/>
      <c r="W281" s="275"/>
      <c r="X281" s="275"/>
    </row>
    <row r="282" spans="1:26" s="44" customFormat="1" ht="27.75" x14ac:dyDescent="0.5">
      <c r="A282" s="313" t="s">
        <v>1102</v>
      </c>
      <c r="B282" s="313"/>
      <c r="C282" s="313"/>
      <c r="D282" s="313"/>
      <c r="E282" s="313"/>
      <c r="F282" s="313"/>
      <c r="G282" s="313"/>
      <c r="H282" s="313"/>
      <c r="I282" s="313"/>
      <c r="J282" s="313"/>
      <c r="K282" s="313"/>
      <c r="L282" s="313"/>
      <c r="M282" s="313"/>
      <c r="N282" s="313"/>
      <c r="O282" s="313"/>
      <c r="P282" s="313"/>
      <c r="Q282" s="313"/>
      <c r="R282" s="313"/>
      <c r="S282" s="313"/>
      <c r="T282" s="313"/>
      <c r="U282" s="313"/>
      <c r="V282" s="313"/>
      <c r="W282" s="313"/>
      <c r="X282" s="313"/>
      <c r="Y282" s="163"/>
      <c r="Z282" s="163"/>
    </row>
    <row r="283" spans="1:26" s="44" customFormat="1" ht="27.75" x14ac:dyDescent="0.5">
      <c r="A283" s="276" t="s">
        <v>1069</v>
      </c>
      <c r="B283" s="276"/>
      <c r="C283" s="276"/>
      <c r="D283" s="276"/>
      <c r="E283" s="276"/>
      <c r="F283" s="276"/>
      <c r="G283" s="276"/>
      <c r="H283" s="276"/>
      <c r="I283" s="276"/>
      <c r="J283" s="276"/>
      <c r="K283" s="276"/>
      <c r="L283" s="276"/>
      <c r="M283" s="276"/>
      <c r="N283" s="276"/>
      <c r="O283" s="276"/>
      <c r="P283" s="276"/>
      <c r="Q283" s="276"/>
      <c r="R283" s="276"/>
      <c r="S283" s="276"/>
      <c r="T283" s="276"/>
      <c r="U283" s="276"/>
      <c r="V283" s="276"/>
      <c r="W283" s="276"/>
      <c r="X283" s="276"/>
      <c r="Y283" s="163"/>
      <c r="Z283" s="163"/>
    </row>
    <row r="284" spans="1:26" s="44" customFormat="1" ht="27.75" x14ac:dyDescent="0.65">
      <c r="A284" s="275" t="s">
        <v>1070</v>
      </c>
      <c r="B284" s="275"/>
      <c r="C284" s="275"/>
      <c r="D284" s="275"/>
      <c r="E284" s="275"/>
      <c r="F284" s="275"/>
      <c r="G284" s="275"/>
      <c r="H284" s="275"/>
      <c r="I284" s="275"/>
      <c r="J284" s="275"/>
      <c r="K284" s="275"/>
      <c r="L284" s="275"/>
      <c r="M284" s="275"/>
      <c r="N284" s="275"/>
      <c r="O284" s="275"/>
      <c r="P284" s="275"/>
      <c r="Q284" s="275"/>
      <c r="R284" s="275"/>
      <c r="S284" s="275"/>
      <c r="T284" s="275"/>
      <c r="U284" s="275"/>
      <c r="V284" s="275"/>
      <c r="W284" s="275"/>
      <c r="X284" s="275"/>
      <c r="Y284" s="164"/>
      <c r="Z284" s="164"/>
    </row>
    <row r="285" spans="1:26" s="44" customFormat="1" ht="27.75" x14ac:dyDescent="0.65">
      <c r="A285" s="275"/>
      <c r="B285" s="275"/>
      <c r="C285" s="275"/>
      <c r="D285" s="275"/>
      <c r="E285" s="275"/>
      <c r="F285" s="275"/>
      <c r="G285" s="275"/>
      <c r="H285" s="275"/>
      <c r="I285" s="275"/>
      <c r="J285" s="275"/>
      <c r="K285" s="275"/>
      <c r="L285" s="275"/>
      <c r="M285" s="275"/>
      <c r="N285" s="275"/>
      <c r="O285" s="275"/>
      <c r="P285" s="275"/>
      <c r="Q285" s="275"/>
      <c r="R285" s="275"/>
      <c r="S285" s="275"/>
      <c r="T285" s="275"/>
      <c r="U285" s="275"/>
      <c r="V285" s="275"/>
      <c r="W285" s="275"/>
      <c r="X285" s="275"/>
      <c r="Y285" s="275"/>
      <c r="Z285" s="275"/>
    </row>
    <row r="286" spans="1:26" s="44" customFormat="1" x14ac:dyDescent="0.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</row>
    <row r="287" spans="1:26" s="44" customFormat="1" x14ac:dyDescent="0.5">
      <c r="A287" s="268" t="s">
        <v>1071</v>
      </c>
      <c r="B287" s="186"/>
      <c r="C287" s="189"/>
      <c r="D287" s="277" t="s">
        <v>0</v>
      </c>
      <c r="E287" s="277" t="s">
        <v>1</v>
      </c>
      <c r="F287" s="189"/>
      <c r="G287" s="291" t="s">
        <v>18</v>
      </c>
      <c r="H287" s="292"/>
      <c r="I287" s="293"/>
      <c r="J287" s="265" t="s">
        <v>1088</v>
      </c>
      <c r="K287" s="266"/>
      <c r="L287" s="266"/>
      <c r="M287" s="266"/>
      <c r="N287" s="267"/>
      <c r="O287" s="272" t="s">
        <v>1101</v>
      </c>
      <c r="P287" s="272"/>
      <c r="Q287" s="272"/>
      <c r="R287" s="272"/>
      <c r="S287" s="272"/>
      <c r="T287" s="272"/>
      <c r="U287" s="272"/>
      <c r="V287" s="272"/>
      <c r="W287" s="272"/>
      <c r="X287" s="273"/>
      <c r="Y287" s="109"/>
      <c r="Z287" s="109"/>
    </row>
    <row r="288" spans="1:26" s="44" customFormat="1" x14ac:dyDescent="0.5">
      <c r="A288" s="269"/>
      <c r="B288" s="187" t="s">
        <v>1072</v>
      </c>
      <c r="C288" s="190" t="s">
        <v>1073</v>
      </c>
      <c r="D288" s="278"/>
      <c r="E288" s="278"/>
      <c r="F288" s="190" t="s">
        <v>1075</v>
      </c>
      <c r="G288" s="277" t="s">
        <v>19</v>
      </c>
      <c r="H288" s="290" t="s">
        <v>20</v>
      </c>
      <c r="I288" s="277" t="s">
        <v>21</v>
      </c>
      <c r="J288" s="183"/>
      <c r="K288" s="261" t="s">
        <v>1079</v>
      </c>
      <c r="L288" s="283" t="s">
        <v>1080</v>
      </c>
      <c r="M288" s="180"/>
      <c r="N288" s="185" t="s">
        <v>1086</v>
      </c>
      <c r="O288" s="316" t="s">
        <v>1071</v>
      </c>
      <c r="P288" s="186"/>
      <c r="Q288" s="186"/>
      <c r="R288" s="186"/>
      <c r="S288" s="308" t="s">
        <v>1088</v>
      </c>
      <c r="T288" s="309"/>
      <c r="U288" s="309"/>
      <c r="V288" s="309"/>
      <c r="W288" s="310"/>
      <c r="X288" s="261" t="s">
        <v>1100</v>
      </c>
      <c r="Y288" s="109"/>
      <c r="Z288" s="109"/>
    </row>
    <row r="289" spans="1:26" s="44" customFormat="1" x14ac:dyDescent="0.5">
      <c r="A289" s="269"/>
      <c r="B289" s="187" t="s">
        <v>22</v>
      </c>
      <c r="C289" s="190" t="s">
        <v>1074</v>
      </c>
      <c r="D289" s="278"/>
      <c r="E289" s="278"/>
      <c r="F289" s="24" t="s">
        <v>1076</v>
      </c>
      <c r="G289" s="278"/>
      <c r="H289" s="290"/>
      <c r="I289" s="278"/>
      <c r="J289" s="183" t="s">
        <v>1078</v>
      </c>
      <c r="K289" s="262"/>
      <c r="L289" s="283"/>
      <c r="M289" s="181" t="s">
        <v>1081</v>
      </c>
      <c r="N289" s="185" t="s">
        <v>1085</v>
      </c>
      <c r="O289" s="317"/>
      <c r="P289" s="187"/>
      <c r="Q289" s="187" t="s">
        <v>1072</v>
      </c>
      <c r="R289" s="187" t="s">
        <v>1094</v>
      </c>
      <c r="S289" s="180"/>
      <c r="T289" s="281" t="s">
        <v>1079</v>
      </c>
      <c r="U289" s="261" t="s">
        <v>1080</v>
      </c>
      <c r="V289" s="184"/>
      <c r="W289" s="180" t="s">
        <v>1097</v>
      </c>
      <c r="X289" s="262"/>
      <c r="Y289" s="109"/>
      <c r="Z289" s="109"/>
    </row>
    <row r="290" spans="1:26" s="44" customFormat="1" x14ac:dyDescent="0.5">
      <c r="A290" s="269"/>
      <c r="B290" s="187"/>
      <c r="C290" s="190" t="s">
        <v>861</v>
      </c>
      <c r="D290" s="278"/>
      <c r="E290" s="278"/>
      <c r="F290" s="190" t="s">
        <v>1077</v>
      </c>
      <c r="G290" s="278"/>
      <c r="H290" s="290"/>
      <c r="I290" s="278"/>
      <c r="J290" s="183" t="s">
        <v>1082</v>
      </c>
      <c r="K290" s="262"/>
      <c r="L290" s="283"/>
      <c r="M290" s="181" t="s">
        <v>1084</v>
      </c>
      <c r="N290" s="185" t="s">
        <v>1087</v>
      </c>
      <c r="O290" s="317"/>
      <c r="P290" s="187" t="s">
        <v>1090</v>
      </c>
      <c r="Q290" s="187" t="s">
        <v>1091</v>
      </c>
      <c r="R290" s="187" t="s">
        <v>1095</v>
      </c>
      <c r="S290" s="181" t="s">
        <v>1078</v>
      </c>
      <c r="T290" s="284"/>
      <c r="U290" s="262"/>
      <c r="V290" s="184" t="s">
        <v>1081</v>
      </c>
      <c r="W290" s="181" t="s">
        <v>1098</v>
      </c>
      <c r="X290" s="262"/>
      <c r="Y290" s="109"/>
      <c r="Z290" s="109"/>
    </row>
    <row r="291" spans="1:26" s="44" customFormat="1" x14ac:dyDescent="0.5">
      <c r="A291" s="187"/>
      <c r="B291" s="187"/>
      <c r="C291" s="190"/>
      <c r="D291" s="190"/>
      <c r="E291" s="190"/>
      <c r="F291" s="190"/>
      <c r="G291" s="278"/>
      <c r="H291" s="290"/>
      <c r="I291" s="278"/>
      <c r="J291" s="183" t="s">
        <v>1083</v>
      </c>
      <c r="K291" s="262"/>
      <c r="L291" s="283"/>
      <c r="M291" s="181" t="s">
        <v>1085</v>
      </c>
      <c r="N291" s="185" t="s">
        <v>1072</v>
      </c>
      <c r="O291" s="317"/>
      <c r="P291" s="187"/>
      <c r="Q291" s="187" t="s">
        <v>1092</v>
      </c>
      <c r="R291" s="187" t="s">
        <v>1096</v>
      </c>
      <c r="S291" s="181" t="s">
        <v>1082</v>
      </c>
      <c r="T291" s="284"/>
      <c r="U291" s="262"/>
      <c r="V291" s="184" t="s">
        <v>1084</v>
      </c>
      <c r="W291" s="181" t="s">
        <v>1091</v>
      </c>
      <c r="X291" s="262"/>
      <c r="Y291" s="109"/>
      <c r="Z291" s="109"/>
    </row>
    <row r="292" spans="1:26" s="44" customFormat="1" x14ac:dyDescent="0.5">
      <c r="A292" s="193"/>
      <c r="B292" s="188"/>
      <c r="C292" s="191"/>
      <c r="D292" s="191"/>
      <c r="E292" s="191"/>
      <c r="F292" s="191"/>
      <c r="G292" s="191"/>
      <c r="H292" s="22"/>
      <c r="I292" s="191"/>
      <c r="J292" s="192"/>
      <c r="K292" s="191"/>
      <c r="L292" s="22"/>
      <c r="M292" s="191"/>
      <c r="N292" s="23"/>
      <c r="O292" s="318"/>
      <c r="P292" s="188"/>
      <c r="Q292" s="188" t="s">
        <v>1093</v>
      </c>
      <c r="R292" s="188"/>
      <c r="S292" s="182" t="s">
        <v>1083</v>
      </c>
      <c r="T292" s="296"/>
      <c r="U292" s="263"/>
      <c r="V292" s="30" t="s">
        <v>1085</v>
      </c>
      <c r="W292" s="182" t="s">
        <v>1099</v>
      </c>
      <c r="X292" s="263"/>
      <c r="Y292" s="109"/>
      <c r="Z292" s="109"/>
    </row>
    <row r="293" spans="1:26" s="44" customFormat="1" x14ac:dyDescent="0.5">
      <c r="A293" s="257">
        <v>2072</v>
      </c>
      <c r="B293" s="33" t="s">
        <v>13</v>
      </c>
      <c r="C293" s="32">
        <v>7224</v>
      </c>
      <c r="D293" s="32">
        <v>138</v>
      </c>
      <c r="E293" s="32">
        <v>6348</v>
      </c>
      <c r="F293" s="32">
        <v>5</v>
      </c>
      <c r="G293" s="32" t="s">
        <v>25</v>
      </c>
      <c r="H293" s="32" t="s">
        <v>25</v>
      </c>
      <c r="I293" s="32">
        <v>96</v>
      </c>
      <c r="J293" s="32"/>
      <c r="K293" s="32">
        <f>SUM(I293)</f>
        <v>96</v>
      </c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228" t="s">
        <v>32</v>
      </c>
      <c r="Y293" s="109"/>
      <c r="Z293" s="109"/>
    </row>
    <row r="294" spans="1:26" s="44" customFormat="1" x14ac:dyDescent="0.5">
      <c r="A294" s="257">
        <v>2073</v>
      </c>
      <c r="B294" s="33" t="s">
        <v>13</v>
      </c>
      <c r="C294" s="32">
        <v>9471</v>
      </c>
      <c r="D294" s="32">
        <v>141</v>
      </c>
      <c r="E294" s="32">
        <v>8879</v>
      </c>
      <c r="F294" s="32">
        <v>5</v>
      </c>
      <c r="G294" s="32" t="s">
        <v>25</v>
      </c>
      <c r="H294" s="32" t="s">
        <v>25</v>
      </c>
      <c r="I294" s="32">
        <v>66.2</v>
      </c>
      <c r="J294" s="32"/>
      <c r="K294" s="32">
        <f>SUM(I294)</f>
        <v>66.2</v>
      </c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228" t="s">
        <v>32</v>
      </c>
      <c r="Y294" s="109"/>
      <c r="Z294" s="109"/>
    </row>
    <row r="295" spans="1:26" s="44" customFormat="1" x14ac:dyDescent="0.5">
      <c r="A295" s="257">
        <v>2074</v>
      </c>
      <c r="B295" s="33" t="s">
        <v>13</v>
      </c>
      <c r="C295" s="32">
        <v>7301</v>
      </c>
      <c r="D295" s="32">
        <v>136</v>
      </c>
      <c r="E295" s="32">
        <v>6428</v>
      </c>
      <c r="F295" s="32">
        <v>5</v>
      </c>
      <c r="G295" s="32" t="s">
        <v>25</v>
      </c>
      <c r="H295" s="32">
        <v>1</v>
      </c>
      <c r="I295" s="32">
        <v>83.1</v>
      </c>
      <c r="J295" s="32"/>
      <c r="K295" s="32"/>
      <c r="L295" s="32">
        <f>SUM(H295*100+I295)</f>
        <v>183.1</v>
      </c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228" t="s">
        <v>150</v>
      </c>
      <c r="Y295" s="109"/>
      <c r="Z295" s="109"/>
    </row>
    <row r="296" spans="1:26" s="44" customFormat="1" x14ac:dyDescent="0.5">
      <c r="A296" s="257">
        <v>2075</v>
      </c>
      <c r="B296" s="33" t="s">
        <v>13</v>
      </c>
      <c r="C296" s="32">
        <v>7223</v>
      </c>
      <c r="D296" s="32">
        <v>137</v>
      </c>
      <c r="E296" s="32">
        <v>6347</v>
      </c>
      <c r="F296" s="32">
        <v>5</v>
      </c>
      <c r="G296" s="32" t="s">
        <v>25</v>
      </c>
      <c r="H296" s="32" t="s">
        <v>25</v>
      </c>
      <c r="I296" s="32">
        <v>96</v>
      </c>
      <c r="J296" s="32"/>
      <c r="K296" s="32">
        <f>SUM(I296)</f>
        <v>96</v>
      </c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228" t="s">
        <v>32</v>
      </c>
      <c r="Y296" s="109"/>
      <c r="Z296" s="109"/>
    </row>
    <row r="297" spans="1:26" s="44" customFormat="1" x14ac:dyDescent="0.5">
      <c r="A297" s="257">
        <v>2076</v>
      </c>
      <c r="B297" s="33" t="s">
        <v>13</v>
      </c>
      <c r="C297" s="32">
        <v>6107</v>
      </c>
      <c r="D297" s="32">
        <v>84</v>
      </c>
      <c r="E297" s="32">
        <v>6113</v>
      </c>
      <c r="F297" s="32">
        <v>5</v>
      </c>
      <c r="G297" s="32" t="s">
        <v>25</v>
      </c>
      <c r="H297" s="32" t="s">
        <v>25</v>
      </c>
      <c r="I297" s="32">
        <v>94.3</v>
      </c>
      <c r="J297" s="32"/>
      <c r="K297" s="32">
        <f>SUM(I297)</f>
        <v>94.3</v>
      </c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228" t="s">
        <v>32</v>
      </c>
      <c r="Y297" s="109"/>
      <c r="Z297" s="109"/>
    </row>
    <row r="298" spans="1:26" s="44" customFormat="1" x14ac:dyDescent="0.5">
      <c r="A298" s="257">
        <v>2077</v>
      </c>
      <c r="B298" s="33" t="s">
        <v>13</v>
      </c>
      <c r="C298" s="32">
        <v>38495</v>
      </c>
      <c r="D298" s="32">
        <v>91</v>
      </c>
      <c r="E298" s="32">
        <v>2739</v>
      </c>
      <c r="F298" s="32">
        <v>5</v>
      </c>
      <c r="G298" s="32" t="s">
        <v>25</v>
      </c>
      <c r="H298" s="32">
        <v>1</v>
      </c>
      <c r="I298" s="32">
        <v>76</v>
      </c>
      <c r="J298" s="32"/>
      <c r="K298" s="32">
        <f>SUM(H298*100+I298)</f>
        <v>176</v>
      </c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228" t="s">
        <v>32</v>
      </c>
      <c r="Y298" s="109"/>
      <c r="Z298" s="109"/>
    </row>
    <row r="299" spans="1:26" s="44" customFormat="1" x14ac:dyDescent="0.5">
      <c r="A299" s="257">
        <v>2078</v>
      </c>
      <c r="B299" s="33" t="s">
        <v>13</v>
      </c>
      <c r="C299" s="32">
        <v>6108</v>
      </c>
      <c r="D299" s="32">
        <v>85</v>
      </c>
      <c r="E299" s="32">
        <v>6114</v>
      </c>
      <c r="F299" s="32">
        <v>5</v>
      </c>
      <c r="G299" s="32" t="s">
        <v>25</v>
      </c>
      <c r="H299" s="32">
        <v>1</v>
      </c>
      <c r="I299" s="32">
        <v>84.7</v>
      </c>
      <c r="J299" s="32"/>
      <c r="K299" s="32">
        <f>SUM(H299*100+I299)</f>
        <v>184.7</v>
      </c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42" t="s">
        <v>32</v>
      </c>
    </row>
    <row r="300" spans="1:26" s="44" customFormat="1" x14ac:dyDescent="0.5">
      <c r="A300" s="257">
        <v>2079</v>
      </c>
      <c r="B300" s="33" t="s">
        <v>13</v>
      </c>
      <c r="C300" s="32">
        <v>5655</v>
      </c>
      <c r="D300" s="32">
        <v>128</v>
      </c>
      <c r="E300" s="32">
        <v>5871</v>
      </c>
      <c r="F300" s="32">
        <v>5</v>
      </c>
      <c r="G300" s="32" t="s">
        <v>25</v>
      </c>
      <c r="H300" s="32">
        <v>3</v>
      </c>
      <c r="I300" s="32">
        <v>76</v>
      </c>
      <c r="J300" s="32"/>
      <c r="K300" s="32">
        <f>SUM(H300*100+I300)</f>
        <v>376</v>
      </c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42" t="s">
        <v>32</v>
      </c>
    </row>
    <row r="301" spans="1:26" s="44" customFormat="1" x14ac:dyDescent="0.5">
      <c r="A301" s="257">
        <v>2080</v>
      </c>
      <c r="B301" s="33" t="s">
        <v>13</v>
      </c>
      <c r="C301" s="32">
        <v>5654</v>
      </c>
      <c r="D301" s="32">
        <v>127</v>
      </c>
      <c r="E301" s="32">
        <v>5870</v>
      </c>
      <c r="F301" s="32">
        <v>5</v>
      </c>
      <c r="G301" s="32" t="s">
        <v>25</v>
      </c>
      <c r="H301" s="32">
        <v>1</v>
      </c>
      <c r="I301" s="32">
        <v>76</v>
      </c>
      <c r="J301" s="32"/>
      <c r="K301" s="32">
        <f>SUM(H301*100+I301)</f>
        <v>176</v>
      </c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42" t="s">
        <v>32</v>
      </c>
    </row>
    <row r="302" spans="1:26" s="44" customFormat="1" x14ac:dyDescent="0.5">
      <c r="A302" s="257">
        <v>2081</v>
      </c>
      <c r="B302" s="33" t="s">
        <v>13</v>
      </c>
      <c r="C302" s="32">
        <v>5653</v>
      </c>
      <c r="D302" s="32">
        <v>126</v>
      </c>
      <c r="E302" s="32">
        <v>5869</v>
      </c>
      <c r="F302" s="32">
        <v>5</v>
      </c>
      <c r="G302" s="32" t="s">
        <v>25</v>
      </c>
      <c r="H302" s="32">
        <v>1</v>
      </c>
      <c r="I302" s="32">
        <v>83</v>
      </c>
      <c r="J302" s="32"/>
      <c r="K302" s="32">
        <f>SUM(H302*100+I302)</f>
        <v>183</v>
      </c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42" t="s">
        <v>32</v>
      </c>
    </row>
    <row r="303" spans="1:26" s="44" customFormat="1" x14ac:dyDescent="0.5">
      <c r="A303" s="257">
        <v>2082</v>
      </c>
      <c r="B303" s="33" t="s">
        <v>13</v>
      </c>
      <c r="C303" s="32">
        <v>5652</v>
      </c>
      <c r="D303" s="32">
        <v>125</v>
      </c>
      <c r="E303" s="32">
        <v>5868</v>
      </c>
      <c r="F303" s="32">
        <v>5</v>
      </c>
      <c r="G303" s="32" t="s">
        <v>25</v>
      </c>
      <c r="H303" s="32">
        <v>3</v>
      </c>
      <c r="I303" s="32">
        <v>32</v>
      </c>
      <c r="J303" s="32"/>
      <c r="K303" s="32"/>
      <c r="L303" s="32"/>
      <c r="M303" s="32"/>
      <c r="N303" s="32">
        <f>SUM(H303*100+I303)</f>
        <v>332</v>
      </c>
      <c r="O303" s="32"/>
      <c r="P303" s="32"/>
      <c r="Q303" s="32"/>
      <c r="R303" s="32"/>
      <c r="S303" s="32"/>
      <c r="T303" s="32"/>
      <c r="U303" s="32"/>
      <c r="V303" s="32"/>
      <c r="W303" s="32"/>
      <c r="X303" s="42" t="s">
        <v>236</v>
      </c>
    </row>
    <row r="304" spans="1:26" s="44" customFormat="1" x14ac:dyDescent="0.5">
      <c r="A304" s="257">
        <v>2083</v>
      </c>
      <c r="B304" s="33" t="s">
        <v>13</v>
      </c>
      <c r="C304" s="32">
        <v>5656</v>
      </c>
      <c r="D304" s="32">
        <v>129</v>
      </c>
      <c r="E304" s="32">
        <v>5872</v>
      </c>
      <c r="F304" s="32">
        <v>5</v>
      </c>
      <c r="G304" s="32" t="s">
        <v>25</v>
      </c>
      <c r="H304" s="32">
        <v>2</v>
      </c>
      <c r="I304" s="32">
        <v>71.3</v>
      </c>
      <c r="J304" s="32"/>
      <c r="K304" s="32">
        <f>SUM(H304*100+I304)</f>
        <v>271.3</v>
      </c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42" t="s">
        <v>32</v>
      </c>
    </row>
    <row r="305" spans="1:26" s="44" customFormat="1" x14ac:dyDescent="0.5">
      <c r="A305" s="257">
        <v>2084</v>
      </c>
      <c r="B305" s="33" t="s">
        <v>13</v>
      </c>
      <c r="C305" s="32">
        <v>11689</v>
      </c>
      <c r="D305" s="32">
        <v>149</v>
      </c>
      <c r="E305" s="32">
        <v>9014</v>
      </c>
      <c r="F305" s="32">
        <v>5</v>
      </c>
      <c r="G305" s="32" t="s">
        <v>25</v>
      </c>
      <c r="H305" s="32" t="s">
        <v>25</v>
      </c>
      <c r="I305" s="32">
        <v>47</v>
      </c>
      <c r="J305" s="32"/>
      <c r="K305" s="32">
        <f>SUM(I305)</f>
        <v>47</v>
      </c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42" t="s">
        <v>32</v>
      </c>
    </row>
    <row r="306" spans="1:26" s="44" customFormat="1" x14ac:dyDescent="0.5">
      <c r="A306" s="257">
        <v>2085</v>
      </c>
      <c r="B306" s="33" t="s">
        <v>13</v>
      </c>
      <c r="C306" s="32">
        <v>38410</v>
      </c>
      <c r="D306" s="32">
        <v>84</v>
      </c>
      <c r="E306" s="32">
        <v>3771</v>
      </c>
      <c r="F306" s="32">
        <v>5</v>
      </c>
      <c r="G306" s="32">
        <v>1</v>
      </c>
      <c r="H306" s="32">
        <v>1</v>
      </c>
      <c r="I306" s="32">
        <v>84</v>
      </c>
      <c r="J306" s="32"/>
      <c r="K306" s="32">
        <f>SUM(G306*400+H306*100+I306)</f>
        <v>584</v>
      </c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42" t="s">
        <v>32</v>
      </c>
    </row>
    <row r="307" spans="1:26" s="44" customFormat="1" x14ac:dyDescent="0.5">
      <c r="A307" s="257">
        <v>2086</v>
      </c>
      <c r="B307" s="33" t="s">
        <v>13</v>
      </c>
      <c r="C307" s="32">
        <v>38493</v>
      </c>
      <c r="D307" s="32">
        <v>85</v>
      </c>
      <c r="E307" s="32">
        <v>2733</v>
      </c>
      <c r="F307" s="32">
        <v>5</v>
      </c>
      <c r="G307" s="32" t="s">
        <v>25</v>
      </c>
      <c r="H307" s="32">
        <v>1</v>
      </c>
      <c r="I307" s="32">
        <v>53</v>
      </c>
      <c r="J307" s="32"/>
      <c r="K307" s="32">
        <f>SUM(H307*100+I307)</f>
        <v>153</v>
      </c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42" t="s">
        <v>32</v>
      </c>
    </row>
    <row r="308" spans="1:26" s="44" customFormat="1" x14ac:dyDescent="0.5">
      <c r="A308" s="257">
        <v>2087</v>
      </c>
      <c r="B308" s="33" t="s">
        <v>13</v>
      </c>
      <c r="C308" s="32">
        <v>38409</v>
      </c>
      <c r="D308" s="32">
        <v>83</v>
      </c>
      <c r="E308" s="32">
        <v>2732</v>
      </c>
      <c r="F308" s="32">
        <v>5</v>
      </c>
      <c r="G308" s="32" t="s">
        <v>25</v>
      </c>
      <c r="H308" s="32">
        <v>2</v>
      </c>
      <c r="I308" s="32">
        <v>87</v>
      </c>
      <c r="J308" s="32"/>
      <c r="K308" s="32"/>
      <c r="L308" s="32">
        <f>SUM(H308*100+I308)</f>
        <v>287</v>
      </c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42" t="s">
        <v>802</v>
      </c>
    </row>
    <row r="309" spans="1:26" s="44" customFormat="1" x14ac:dyDescent="0.5">
      <c r="A309" s="257">
        <v>2088</v>
      </c>
      <c r="B309" s="33" t="s">
        <v>13</v>
      </c>
      <c r="C309" s="32">
        <v>38412</v>
      </c>
      <c r="D309" s="32">
        <v>87</v>
      </c>
      <c r="E309" s="32">
        <v>2735</v>
      </c>
      <c r="F309" s="32">
        <v>5</v>
      </c>
      <c r="G309" s="32" t="s">
        <v>25</v>
      </c>
      <c r="H309" s="32">
        <v>1</v>
      </c>
      <c r="I309" s="32">
        <v>54</v>
      </c>
      <c r="J309" s="32"/>
      <c r="K309" s="32">
        <f>SUM(H309*100+I309)</f>
        <v>154</v>
      </c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42" t="s">
        <v>32</v>
      </c>
    </row>
    <row r="310" spans="1:26" s="44" customFormat="1" x14ac:dyDescent="0.5">
      <c r="A310" s="257">
        <v>2089</v>
      </c>
      <c r="B310" s="33" t="s">
        <v>13</v>
      </c>
      <c r="C310" s="32">
        <v>38413</v>
      </c>
      <c r="D310" s="32">
        <v>88</v>
      </c>
      <c r="E310" s="32">
        <v>2736</v>
      </c>
      <c r="F310" s="32">
        <v>5</v>
      </c>
      <c r="G310" s="32" t="s">
        <v>25</v>
      </c>
      <c r="H310" s="32">
        <v>1</v>
      </c>
      <c r="I310" s="32">
        <v>49</v>
      </c>
      <c r="J310" s="32"/>
      <c r="K310" s="32">
        <f>SUM(H310*100+I310)</f>
        <v>149</v>
      </c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42" t="s">
        <v>32</v>
      </c>
    </row>
    <row r="311" spans="1:26" s="44" customFormat="1" x14ac:dyDescent="0.5">
      <c r="A311" s="257">
        <v>2090</v>
      </c>
      <c r="B311" s="33" t="s">
        <v>13</v>
      </c>
      <c r="C311" s="32">
        <v>38414</v>
      </c>
      <c r="D311" s="32">
        <v>89</v>
      </c>
      <c r="E311" s="32">
        <v>2737</v>
      </c>
      <c r="F311" s="32">
        <v>5</v>
      </c>
      <c r="G311" s="32" t="s">
        <v>25</v>
      </c>
      <c r="H311" s="32">
        <v>2</v>
      </c>
      <c r="I311" s="32">
        <v>82</v>
      </c>
      <c r="J311" s="32"/>
      <c r="K311" s="32">
        <f>SUM(H311*100+I311)</f>
        <v>282</v>
      </c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42" t="s">
        <v>32</v>
      </c>
    </row>
    <row r="312" spans="1:26" s="44" customFormat="1" x14ac:dyDescent="0.5">
      <c r="A312" s="257">
        <v>2091</v>
      </c>
      <c r="B312" s="33" t="s">
        <v>13</v>
      </c>
      <c r="C312" s="32">
        <v>38415</v>
      </c>
      <c r="D312" s="32">
        <v>90</v>
      </c>
      <c r="E312" s="32">
        <v>2738</v>
      </c>
      <c r="F312" s="32">
        <v>5</v>
      </c>
      <c r="G312" s="32" t="s">
        <v>25</v>
      </c>
      <c r="H312" s="32">
        <v>1</v>
      </c>
      <c r="I312" s="32">
        <v>74.599999999999994</v>
      </c>
      <c r="J312" s="32"/>
      <c r="K312" s="32">
        <f>SUM(H312*100+I312)</f>
        <v>174.6</v>
      </c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42" t="s">
        <v>32</v>
      </c>
    </row>
    <row r="313" spans="1:26" s="44" customFormat="1" x14ac:dyDescent="0.5">
      <c r="A313" s="257">
        <v>2092</v>
      </c>
      <c r="B313" s="33" t="s">
        <v>13</v>
      </c>
      <c r="C313" s="32">
        <v>10422</v>
      </c>
      <c r="D313" s="32">
        <v>28</v>
      </c>
      <c r="E313" s="32">
        <v>8531</v>
      </c>
      <c r="F313" s="32">
        <v>5</v>
      </c>
      <c r="G313" s="32" t="s">
        <v>25</v>
      </c>
      <c r="H313" s="32" t="s">
        <v>25</v>
      </c>
      <c r="I313" s="32">
        <v>79</v>
      </c>
      <c r="J313" s="32"/>
      <c r="K313" s="32">
        <f>SUM(I313)</f>
        <v>79</v>
      </c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42" t="s">
        <v>32</v>
      </c>
    </row>
    <row r="314" spans="1:26" s="44" customFormat="1" x14ac:dyDescent="0.5">
      <c r="A314" s="258">
        <v>2093</v>
      </c>
      <c r="B314" s="221" t="s">
        <v>13</v>
      </c>
      <c r="C314" s="223">
        <v>38428</v>
      </c>
      <c r="D314" s="223">
        <v>118</v>
      </c>
      <c r="E314" s="223">
        <v>2764</v>
      </c>
      <c r="F314" s="223">
        <v>5</v>
      </c>
      <c r="G314" s="223" t="s">
        <v>25</v>
      </c>
      <c r="H314" s="223">
        <v>1</v>
      </c>
      <c r="I314" s="223">
        <v>41.4</v>
      </c>
      <c r="J314" s="223"/>
      <c r="K314" s="223">
        <f>SUM(H314*100+I314)</f>
        <v>141.4</v>
      </c>
      <c r="L314" s="223"/>
      <c r="M314" s="223"/>
      <c r="N314" s="223"/>
      <c r="O314" s="223"/>
      <c r="P314" s="223"/>
      <c r="Q314" s="223"/>
      <c r="R314" s="223"/>
      <c r="S314" s="223"/>
      <c r="T314" s="223"/>
      <c r="U314" s="223"/>
      <c r="V314" s="223"/>
      <c r="W314" s="223"/>
      <c r="X314" s="230" t="s">
        <v>32</v>
      </c>
    </row>
    <row r="315" spans="1:26" s="44" customFormat="1" x14ac:dyDescent="0.5">
      <c r="A315" s="256">
        <v>2094</v>
      </c>
      <c r="B315" s="71" t="s">
        <v>13</v>
      </c>
      <c r="C315" s="45">
        <v>10642</v>
      </c>
      <c r="D315" s="45">
        <v>29</v>
      </c>
      <c r="E315" s="45">
        <v>5638</v>
      </c>
      <c r="F315" s="45">
        <v>5</v>
      </c>
      <c r="G315" s="45" t="s">
        <v>25</v>
      </c>
      <c r="H315" s="45">
        <v>2</v>
      </c>
      <c r="I315" s="45">
        <v>38.5</v>
      </c>
      <c r="J315" s="45"/>
      <c r="K315" s="45"/>
      <c r="L315" s="45"/>
      <c r="M315" s="45"/>
      <c r="N315" s="45">
        <f>SUM(H315*100+I315)</f>
        <v>238.5</v>
      </c>
      <c r="O315" s="45"/>
      <c r="P315" s="45"/>
      <c r="Q315" s="45"/>
      <c r="R315" s="45"/>
      <c r="S315" s="45"/>
      <c r="T315" s="45"/>
      <c r="U315" s="45"/>
      <c r="V315" s="45"/>
      <c r="W315" s="45"/>
      <c r="X315" s="75" t="s">
        <v>103</v>
      </c>
    </row>
    <row r="316" spans="1:26" s="44" customFormat="1" ht="27.75" x14ac:dyDescent="0.65">
      <c r="A316" s="275" t="s">
        <v>2021</v>
      </c>
      <c r="B316" s="275"/>
      <c r="C316" s="275"/>
      <c r="D316" s="275"/>
      <c r="E316" s="275"/>
      <c r="F316" s="275"/>
      <c r="G316" s="275"/>
      <c r="H316" s="275"/>
      <c r="I316" s="275"/>
      <c r="J316" s="275"/>
      <c r="K316" s="275"/>
      <c r="L316" s="275"/>
      <c r="M316" s="275"/>
      <c r="N316" s="275"/>
      <c r="O316" s="275"/>
      <c r="P316" s="275"/>
      <c r="Q316" s="275"/>
      <c r="R316" s="275"/>
      <c r="S316" s="275"/>
      <c r="T316" s="275"/>
      <c r="U316" s="275"/>
      <c r="V316" s="275"/>
      <c r="W316" s="275"/>
      <c r="X316" s="275"/>
    </row>
    <row r="317" spans="1:26" s="44" customFormat="1" ht="27.75" x14ac:dyDescent="0.5">
      <c r="A317" s="313" t="s">
        <v>1102</v>
      </c>
      <c r="B317" s="313"/>
      <c r="C317" s="313"/>
      <c r="D317" s="313"/>
      <c r="E317" s="313"/>
      <c r="F317" s="313"/>
      <c r="G317" s="313"/>
      <c r="H317" s="313"/>
      <c r="I317" s="313"/>
      <c r="J317" s="313"/>
      <c r="K317" s="313"/>
      <c r="L317" s="313"/>
      <c r="M317" s="313"/>
      <c r="N317" s="313"/>
      <c r="O317" s="313"/>
      <c r="P317" s="313"/>
      <c r="Q317" s="313"/>
      <c r="R317" s="313"/>
      <c r="S317" s="313"/>
      <c r="T317" s="313"/>
      <c r="U317" s="313"/>
      <c r="V317" s="313"/>
      <c r="W317" s="313"/>
      <c r="X317" s="313"/>
      <c r="Y317" s="163"/>
      <c r="Z317" s="163"/>
    </row>
    <row r="318" spans="1:26" s="44" customFormat="1" ht="27.75" x14ac:dyDescent="0.5">
      <c r="A318" s="276" t="s">
        <v>1069</v>
      </c>
      <c r="B318" s="276"/>
      <c r="C318" s="276"/>
      <c r="D318" s="276"/>
      <c r="E318" s="276"/>
      <c r="F318" s="276"/>
      <c r="G318" s="276"/>
      <c r="H318" s="276"/>
      <c r="I318" s="276"/>
      <c r="J318" s="276"/>
      <c r="K318" s="276"/>
      <c r="L318" s="276"/>
      <c r="M318" s="276"/>
      <c r="N318" s="276"/>
      <c r="O318" s="276"/>
      <c r="P318" s="276"/>
      <c r="Q318" s="276"/>
      <c r="R318" s="276"/>
      <c r="S318" s="276"/>
      <c r="T318" s="276"/>
      <c r="U318" s="276"/>
      <c r="V318" s="276"/>
      <c r="W318" s="276"/>
      <c r="X318" s="276"/>
      <c r="Y318" s="163"/>
      <c r="Z318" s="163"/>
    </row>
    <row r="319" spans="1:26" s="44" customFormat="1" ht="27.75" x14ac:dyDescent="0.65">
      <c r="A319" s="275" t="s">
        <v>1070</v>
      </c>
      <c r="B319" s="275"/>
      <c r="C319" s="275"/>
      <c r="D319" s="275"/>
      <c r="E319" s="275"/>
      <c r="F319" s="275"/>
      <c r="G319" s="275"/>
      <c r="H319" s="275"/>
      <c r="I319" s="275"/>
      <c r="J319" s="275"/>
      <c r="K319" s="275"/>
      <c r="L319" s="275"/>
      <c r="M319" s="275"/>
      <c r="N319" s="275"/>
      <c r="O319" s="275"/>
      <c r="P319" s="275"/>
      <c r="Q319" s="275"/>
      <c r="R319" s="275"/>
      <c r="S319" s="275"/>
      <c r="T319" s="275"/>
      <c r="U319" s="275"/>
      <c r="V319" s="275"/>
      <c r="W319" s="275"/>
      <c r="X319" s="275"/>
      <c r="Y319" s="164"/>
      <c r="Z319" s="164"/>
    </row>
    <row r="320" spans="1:26" s="44" customFormat="1" ht="27.75" x14ac:dyDescent="0.65">
      <c r="A320" s="275"/>
      <c r="B320" s="275"/>
      <c r="C320" s="275"/>
      <c r="D320" s="275"/>
      <c r="E320" s="275"/>
      <c r="F320" s="275"/>
      <c r="G320" s="275"/>
      <c r="H320" s="275"/>
      <c r="I320" s="275"/>
      <c r="J320" s="275"/>
      <c r="K320" s="275"/>
      <c r="L320" s="275"/>
      <c r="M320" s="275"/>
      <c r="N320" s="275"/>
      <c r="O320" s="275"/>
      <c r="P320" s="275"/>
      <c r="Q320" s="275"/>
      <c r="R320" s="275"/>
      <c r="S320" s="275"/>
      <c r="T320" s="275"/>
      <c r="U320" s="275"/>
      <c r="V320" s="275"/>
      <c r="W320" s="275"/>
      <c r="X320" s="275"/>
      <c r="Y320" s="275"/>
      <c r="Z320" s="275"/>
    </row>
    <row r="321" spans="1:26" s="44" customFormat="1" x14ac:dyDescent="0.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</row>
    <row r="322" spans="1:26" s="44" customFormat="1" x14ac:dyDescent="0.5">
      <c r="A322" s="268" t="s">
        <v>1071</v>
      </c>
      <c r="B322" s="186"/>
      <c r="C322" s="189"/>
      <c r="D322" s="277" t="s">
        <v>0</v>
      </c>
      <c r="E322" s="277" t="s">
        <v>1</v>
      </c>
      <c r="F322" s="189"/>
      <c r="G322" s="291" t="s">
        <v>18</v>
      </c>
      <c r="H322" s="292"/>
      <c r="I322" s="293"/>
      <c r="J322" s="265" t="s">
        <v>1088</v>
      </c>
      <c r="K322" s="266"/>
      <c r="L322" s="266"/>
      <c r="M322" s="266"/>
      <c r="N322" s="267"/>
      <c r="O322" s="272" t="s">
        <v>1101</v>
      </c>
      <c r="P322" s="272"/>
      <c r="Q322" s="272"/>
      <c r="R322" s="272"/>
      <c r="S322" s="272"/>
      <c r="T322" s="272"/>
      <c r="U322" s="272"/>
      <c r="V322" s="272"/>
      <c r="W322" s="272"/>
      <c r="X322" s="273"/>
      <c r="Y322" s="109"/>
      <c r="Z322" s="109"/>
    </row>
    <row r="323" spans="1:26" s="44" customFormat="1" x14ac:dyDescent="0.5">
      <c r="A323" s="269"/>
      <c r="B323" s="187" t="s">
        <v>1072</v>
      </c>
      <c r="C323" s="190" t="s">
        <v>1073</v>
      </c>
      <c r="D323" s="278"/>
      <c r="E323" s="278"/>
      <c r="F323" s="190" t="s">
        <v>1075</v>
      </c>
      <c r="G323" s="277" t="s">
        <v>19</v>
      </c>
      <c r="H323" s="290" t="s">
        <v>20</v>
      </c>
      <c r="I323" s="277" t="s">
        <v>21</v>
      </c>
      <c r="J323" s="183"/>
      <c r="K323" s="261" t="s">
        <v>1079</v>
      </c>
      <c r="L323" s="283" t="s">
        <v>1080</v>
      </c>
      <c r="M323" s="180"/>
      <c r="N323" s="185" t="s">
        <v>1086</v>
      </c>
      <c r="O323" s="316" t="s">
        <v>1071</v>
      </c>
      <c r="P323" s="186"/>
      <c r="Q323" s="186"/>
      <c r="R323" s="186"/>
      <c r="S323" s="308" t="s">
        <v>1088</v>
      </c>
      <c r="T323" s="309"/>
      <c r="U323" s="309"/>
      <c r="V323" s="309"/>
      <c r="W323" s="310"/>
      <c r="X323" s="261" t="s">
        <v>1100</v>
      </c>
      <c r="Y323" s="109"/>
      <c r="Z323" s="109"/>
    </row>
    <row r="324" spans="1:26" s="44" customFormat="1" x14ac:dyDescent="0.5">
      <c r="A324" s="269"/>
      <c r="B324" s="187" t="s">
        <v>22</v>
      </c>
      <c r="C324" s="190" t="s">
        <v>1074</v>
      </c>
      <c r="D324" s="278"/>
      <c r="E324" s="278"/>
      <c r="F324" s="24" t="s">
        <v>1076</v>
      </c>
      <c r="G324" s="278"/>
      <c r="H324" s="290"/>
      <c r="I324" s="278"/>
      <c r="J324" s="183" t="s">
        <v>1078</v>
      </c>
      <c r="K324" s="262"/>
      <c r="L324" s="283"/>
      <c r="M324" s="181" t="s">
        <v>1081</v>
      </c>
      <c r="N324" s="185" t="s">
        <v>1085</v>
      </c>
      <c r="O324" s="317"/>
      <c r="P324" s="187"/>
      <c r="Q324" s="187" t="s">
        <v>1072</v>
      </c>
      <c r="R324" s="187" t="s">
        <v>1094</v>
      </c>
      <c r="S324" s="180"/>
      <c r="T324" s="281" t="s">
        <v>1079</v>
      </c>
      <c r="U324" s="261" t="s">
        <v>1080</v>
      </c>
      <c r="V324" s="184"/>
      <c r="W324" s="180" t="s">
        <v>1097</v>
      </c>
      <c r="X324" s="262"/>
      <c r="Y324" s="109"/>
      <c r="Z324" s="109"/>
    </row>
    <row r="325" spans="1:26" s="44" customFormat="1" x14ac:dyDescent="0.5">
      <c r="A325" s="269"/>
      <c r="B325" s="187"/>
      <c r="C325" s="190" t="s">
        <v>861</v>
      </c>
      <c r="D325" s="278"/>
      <c r="E325" s="278"/>
      <c r="F325" s="190" t="s">
        <v>1077</v>
      </c>
      <c r="G325" s="278"/>
      <c r="H325" s="290"/>
      <c r="I325" s="278"/>
      <c r="J325" s="183" t="s">
        <v>1082</v>
      </c>
      <c r="K325" s="262"/>
      <c r="L325" s="283"/>
      <c r="M325" s="181" t="s">
        <v>1084</v>
      </c>
      <c r="N325" s="185" t="s">
        <v>1087</v>
      </c>
      <c r="O325" s="317"/>
      <c r="P325" s="187" t="s">
        <v>1090</v>
      </c>
      <c r="Q325" s="187" t="s">
        <v>1091</v>
      </c>
      <c r="R325" s="187" t="s">
        <v>1095</v>
      </c>
      <c r="S325" s="181" t="s">
        <v>1078</v>
      </c>
      <c r="T325" s="284"/>
      <c r="U325" s="262"/>
      <c r="V325" s="184" t="s">
        <v>1081</v>
      </c>
      <c r="W325" s="181" t="s">
        <v>1098</v>
      </c>
      <c r="X325" s="262"/>
      <c r="Y325" s="109"/>
      <c r="Z325" s="109"/>
    </row>
    <row r="326" spans="1:26" s="44" customFormat="1" x14ac:dyDescent="0.5">
      <c r="A326" s="187"/>
      <c r="B326" s="187"/>
      <c r="C326" s="190"/>
      <c r="D326" s="190"/>
      <c r="E326" s="190"/>
      <c r="F326" s="190"/>
      <c r="G326" s="278"/>
      <c r="H326" s="290"/>
      <c r="I326" s="278"/>
      <c r="J326" s="183" t="s">
        <v>1083</v>
      </c>
      <c r="K326" s="262"/>
      <c r="L326" s="283"/>
      <c r="M326" s="181" t="s">
        <v>1085</v>
      </c>
      <c r="N326" s="185" t="s">
        <v>1072</v>
      </c>
      <c r="O326" s="317"/>
      <c r="P326" s="187"/>
      <c r="Q326" s="187" t="s">
        <v>1092</v>
      </c>
      <c r="R326" s="187" t="s">
        <v>1096</v>
      </c>
      <c r="S326" s="181" t="s">
        <v>1082</v>
      </c>
      <c r="T326" s="284"/>
      <c r="U326" s="262"/>
      <c r="V326" s="184" t="s">
        <v>1084</v>
      </c>
      <c r="W326" s="181" t="s">
        <v>1091</v>
      </c>
      <c r="X326" s="262"/>
      <c r="Y326" s="109"/>
      <c r="Z326" s="109"/>
    </row>
    <row r="327" spans="1:26" s="44" customFormat="1" x14ac:dyDescent="0.5">
      <c r="A327" s="193"/>
      <c r="B327" s="188"/>
      <c r="C327" s="191"/>
      <c r="D327" s="191"/>
      <c r="E327" s="191"/>
      <c r="F327" s="191"/>
      <c r="G327" s="191"/>
      <c r="H327" s="22"/>
      <c r="I327" s="191"/>
      <c r="J327" s="192"/>
      <c r="K327" s="191"/>
      <c r="L327" s="22"/>
      <c r="M327" s="191"/>
      <c r="N327" s="23"/>
      <c r="O327" s="318"/>
      <c r="P327" s="188"/>
      <c r="Q327" s="188" t="s">
        <v>1093</v>
      </c>
      <c r="R327" s="188"/>
      <c r="S327" s="182" t="s">
        <v>1083</v>
      </c>
      <c r="T327" s="296"/>
      <c r="U327" s="263"/>
      <c r="V327" s="30" t="s">
        <v>1085</v>
      </c>
      <c r="W327" s="182" t="s">
        <v>1099</v>
      </c>
      <c r="X327" s="263"/>
      <c r="Y327" s="109"/>
      <c r="Z327" s="109"/>
    </row>
    <row r="328" spans="1:26" s="44" customFormat="1" x14ac:dyDescent="0.5">
      <c r="A328" s="257">
        <v>2095</v>
      </c>
      <c r="B328" s="33" t="s">
        <v>13</v>
      </c>
      <c r="C328" s="32">
        <v>11973</v>
      </c>
      <c r="D328" s="32">
        <v>138</v>
      </c>
      <c r="E328" s="32">
        <v>9153</v>
      </c>
      <c r="F328" s="32">
        <v>12</v>
      </c>
      <c r="G328" s="32" t="s">
        <v>25</v>
      </c>
      <c r="H328" s="32" t="s">
        <v>25</v>
      </c>
      <c r="I328" s="32">
        <v>75.7</v>
      </c>
      <c r="J328" s="32"/>
      <c r="K328" s="32">
        <f>SUM(I328)</f>
        <v>75.7</v>
      </c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228" t="s">
        <v>32</v>
      </c>
      <c r="Y328" s="109"/>
      <c r="Z328" s="109"/>
    </row>
    <row r="329" spans="1:26" s="44" customFormat="1" x14ac:dyDescent="0.5">
      <c r="A329" s="257">
        <v>2096</v>
      </c>
      <c r="B329" s="33" t="s">
        <v>13</v>
      </c>
      <c r="C329" s="32">
        <v>11972</v>
      </c>
      <c r="D329" s="32">
        <v>137</v>
      </c>
      <c r="E329" s="32">
        <v>9152</v>
      </c>
      <c r="F329" s="32">
        <v>12</v>
      </c>
      <c r="G329" s="32" t="s">
        <v>25</v>
      </c>
      <c r="H329" s="32" t="s">
        <v>25</v>
      </c>
      <c r="I329" s="32">
        <v>65</v>
      </c>
      <c r="J329" s="32"/>
      <c r="K329" s="32">
        <f>SUM(I329)</f>
        <v>65</v>
      </c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42" t="s">
        <v>32</v>
      </c>
    </row>
    <row r="330" spans="1:26" s="44" customFormat="1" x14ac:dyDescent="0.5">
      <c r="A330" s="257">
        <v>2097</v>
      </c>
      <c r="B330" s="33" t="s">
        <v>13</v>
      </c>
      <c r="C330" s="32">
        <v>11971</v>
      </c>
      <c r="D330" s="32">
        <v>136</v>
      </c>
      <c r="E330" s="32">
        <v>9151</v>
      </c>
      <c r="F330" s="32">
        <v>12</v>
      </c>
      <c r="G330" s="32" t="s">
        <v>25</v>
      </c>
      <c r="H330" s="32" t="s">
        <v>25</v>
      </c>
      <c r="I330" s="32">
        <v>62.9</v>
      </c>
      <c r="J330" s="32"/>
      <c r="K330" s="32">
        <f>SUM(I330)</f>
        <v>62.9</v>
      </c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42" t="s">
        <v>32</v>
      </c>
    </row>
    <row r="331" spans="1:26" s="44" customFormat="1" x14ac:dyDescent="0.5">
      <c r="A331" s="257">
        <v>2098</v>
      </c>
      <c r="B331" s="33" t="s">
        <v>13</v>
      </c>
      <c r="C331" s="32">
        <v>11974</v>
      </c>
      <c r="D331" s="32">
        <v>139</v>
      </c>
      <c r="E331" s="32">
        <v>9154</v>
      </c>
      <c r="F331" s="32">
        <v>12</v>
      </c>
      <c r="G331" s="32" t="s">
        <v>25</v>
      </c>
      <c r="H331" s="32" t="s">
        <v>25</v>
      </c>
      <c r="I331" s="32">
        <v>80.2</v>
      </c>
      <c r="J331" s="32"/>
      <c r="K331" s="32">
        <f>SUM(I331)</f>
        <v>80.2</v>
      </c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42" t="s">
        <v>32</v>
      </c>
    </row>
    <row r="332" spans="1:26" s="44" customFormat="1" x14ac:dyDescent="0.5">
      <c r="A332" s="257">
        <v>2099</v>
      </c>
      <c r="B332" s="33" t="s">
        <v>13</v>
      </c>
      <c r="C332" s="32">
        <v>3651</v>
      </c>
      <c r="D332" s="32">
        <v>2</v>
      </c>
      <c r="E332" s="32">
        <v>4950</v>
      </c>
      <c r="F332" s="32">
        <v>12</v>
      </c>
      <c r="G332" s="32">
        <v>1</v>
      </c>
      <c r="H332" s="32" t="s">
        <v>25</v>
      </c>
      <c r="I332" s="32" t="s">
        <v>25</v>
      </c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42" t="s">
        <v>32</v>
      </c>
    </row>
    <row r="333" spans="1:26" s="44" customFormat="1" x14ac:dyDescent="0.5">
      <c r="A333" s="257">
        <v>2100</v>
      </c>
      <c r="B333" s="33" t="s">
        <v>13</v>
      </c>
      <c r="C333" s="32">
        <v>38429</v>
      </c>
      <c r="D333" s="32">
        <v>119</v>
      </c>
      <c r="E333" s="32">
        <v>2765</v>
      </c>
      <c r="F333" s="32">
        <v>12</v>
      </c>
      <c r="G333" s="32" t="s">
        <v>25</v>
      </c>
      <c r="H333" s="32">
        <v>1</v>
      </c>
      <c r="I333" s="32">
        <v>20.100000000000001</v>
      </c>
      <c r="J333" s="32"/>
      <c r="K333" s="32"/>
      <c r="L333" s="32">
        <f>SUM(H333*100+I333)</f>
        <v>120.1</v>
      </c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42" t="s">
        <v>150</v>
      </c>
    </row>
    <row r="334" spans="1:26" s="44" customFormat="1" x14ac:dyDescent="0.5">
      <c r="A334" s="257">
        <v>2101</v>
      </c>
      <c r="B334" s="33" t="s">
        <v>13</v>
      </c>
      <c r="C334" s="32">
        <v>38492</v>
      </c>
      <c r="D334" s="32">
        <v>72</v>
      </c>
      <c r="E334" s="32">
        <v>2731</v>
      </c>
      <c r="F334" s="32">
        <v>12</v>
      </c>
      <c r="G334" s="32">
        <v>1</v>
      </c>
      <c r="H334" s="32">
        <v>3</v>
      </c>
      <c r="I334" s="32">
        <v>38</v>
      </c>
      <c r="J334" s="32"/>
      <c r="K334" s="32">
        <f>SUM(G334*400+H334*100+I334)</f>
        <v>738</v>
      </c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42" t="s">
        <v>802</v>
      </c>
    </row>
    <row r="335" spans="1:26" s="44" customFormat="1" x14ac:dyDescent="0.5">
      <c r="A335" s="257">
        <v>2102</v>
      </c>
      <c r="B335" s="33" t="s">
        <v>13</v>
      </c>
      <c r="C335" s="32">
        <v>5465</v>
      </c>
      <c r="D335" s="32">
        <v>11</v>
      </c>
      <c r="E335" s="32">
        <v>5798</v>
      </c>
      <c r="F335" s="32">
        <v>12</v>
      </c>
      <c r="G335" s="32">
        <v>1</v>
      </c>
      <c r="H335" s="32" t="s">
        <v>25</v>
      </c>
      <c r="I335" s="32" t="s">
        <v>25</v>
      </c>
      <c r="J335" s="32"/>
      <c r="K335" s="32">
        <f>SUM(G335*400)</f>
        <v>400</v>
      </c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42" t="s">
        <v>32</v>
      </c>
    </row>
    <row r="336" spans="1:26" s="44" customFormat="1" x14ac:dyDescent="0.5">
      <c r="A336" s="257">
        <v>2103</v>
      </c>
      <c r="B336" s="33" t="s">
        <v>13</v>
      </c>
      <c r="C336" s="32">
        <v>58507</v>
      </c>
      <c r="D336" s="32">
        <v>115</v>
      </c>
      <c r="E336" s="32">
        <v>2761</v>
      </c>
      <c r="F336" s="32">
        <v>12</v>
      </c>
      <c r="G336" s="32" t="s">
        <v>25</v>
      </c>
      <c r="H336" s="32">
        <v>2</v>
      </c>
      <c r="I336" s="32">
        <v>55</v>
      </c>
      <c r="J336" s="32"/>
      <c r="K336" s="32">
        <f>SUM(H336*100+I336)</f>
        <v>255</v>
      </c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42" t="s">
        <v>32</v>
      </c>
    </row>
    <row r="337" spans="1:26" s="44" customFormat="1" x14ac:dyDescent="0.5">
      <c r="A337" s="257">
        <v>2104</v>
      </c>
      <c r="B337" s="33" t="s">
        <v>13</v>
      </c>
      <c r="C337" s="32">
        <v>38427</v>
      </c>
      <c r="D337" s="32">
        <v>116</v>
      </c>
      <c r="E337" s="32">
        <v>2762</v>
      </c>
      <c r="F337" s="32">
        <v>12</v>
      </c>
      <c r="G337" s="32" t="s">
        <v>25</v>
      </c>
      <c r="H337" s="32">
        <v>2</v>
      </c>
      <c r="I337" s="32">
        <v>35</v>
      </c>
      <c r="J337" s="32"/>
      <c r="K337" s="32"/>
      <c r="L337" s="32"/>
      <c r="M337" s="32"/>
      <c r="N337" s="32">
        <f>SUM(H337*100+I337)</f>
        <v>235</v>
      </c>
      <c r="O337" s="32"/>
      <c r="P337" s="32"/>
      <c r="Q337" s="32"/>
      <c r="R337" s="32"/>
      <c r="S337" s="32"/>
      <c r="T337" s="32"/>
      <c r="U337" s="32"/>
      <c r="V337" s="32"/>
      <c r="W337" s="32"/>
      <c r="X337" s="42" t="s">
        <v>103</v>
      </c>
    </row>
    <row r="338" spans="1:26" s="44" customFormat="1" x14ac:dyDescent="0.5">
      <c r="A338" s="257">
        <v>2105</v>
      </c>
      <c r="B338" s="33" t="s">
        <v>13</v>
      </c>
      <c r="C338" s="32">
        <v>518</v>
      </c>
      <c r="D338" s="32">
        <v>1</v>
      </c>
      <c r="E338" s="32">
        <v>4244</v>
      </c>
      <c r="F338" s="32">
        <v>12</v>
      </c>
      <c r="G338" s="32" t="s">
        <v>25</v>
      </c>
      <c r="H338" s="32">
        <v>1</v>
      </c>
      <c r="I338" s="32">
        <v>67.099999999999994</v>
      </c>
      <c r="J338" s="32"/>
      <c r="K338" s="32"/>
      <c r="L338" s="32"/>
      <c r="M338" s="32"/>
      <c r="N338" s="32">
        <f>SUM(H338*100+I338)</f>
        <v>167.1</v>
      </c>
      <c r="O338" s="32"/>
      <c r="P338" s="32"/>
      <c r="Q338" s="32"/>
      <c r="R338" s="32"/>
      <c r="S338" s="32"/>
      <c r="T338" s="32"/>
      <c r="U338" s="32"/>
      <c r="V338" s="32"/>
      <c r="W338" s="32"/>
      <c r="X338" s="42" t="s">
        <v>103</v>
      </c>
    </row>
    <row r="339" spans="1:26" s="44" customFormat="1" x14ac:dyDescent="0.5">
      <c r="A339" s="257">
        <v>2106</v>
      </c>
      <c r="B339" s="33" t="s">
        <v>13</v>
      </c>
      <c r="C339" s="32">
        <v>38509</v>
      </c>
      <c r="D339" s="32">
        <v>120</v>
      </c>
      <c r="E339" s="32">
        <v>2776</v>
      </c>
      <c r="F339" s="32">
        <v>12</v>
      </c>
      <c r="G339" s="32" t="s">
        <v>25</v>
      </c>
      <c r="H339" s="32">
        <v>1</v>
      </c>
      <c r="I339" s="32">
        <v>85.9</v>
      </c>
      <c r="J339" s="32"/>
      <c r="K339" s="32">
        <f>SUM(H339*100+I339)</f>
        <v>185.9</v>
      </c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42" t="s">
        <v>32</v>
      </c>
    </row>
    <row r="340" spans="1:26" s="44" customFormat="1" x14ac:dyDescent="0.5">
      <c r="A340" s="257">
        <v>2107</v>
      </c>
      <c r="B340" s="33" t="s">
        <v>13</v>
      </c>
      <c r="C340" s="32">
        <v>5579</v>
      </c>
      <c r="D340" s="32">
        <v>12</v>
      </c>
      <c r="E340" s="32">
        <v>5847</v>
      </c>
      <c r="F340" s="32">
        <v>12</v>
      </c>
      <c r="G340" s="32" t="s">
        <v>25</v>
      </c>
      <c r="H340" s="32">
        <v>1</v>
      </c>
      <c r="I340" s="32">
        <v>93.5</v>
      </c>
      <c r="J340" s="32"/>
      <c r="K340" s="32">
        <f>SUM(H340*100+I340)</f>
        <v>193.5</v>
      </c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42" t="s">
        <v>32</v>
      </c>
    </row>
    <row r="341" spans="1:26" s="44" customFormat="1" x14ac:dyDescent="0.5">
      <c r="A341" s="257">
        <v>2108</v>
      </c>
      <c r="B341" s="33" t="s">
        <v>13</v>
      </c>
      <c r="C341" s="32">
        <v>5580</v>
      </c>
      <c r="D341" s="32">
        <v>11</v>
      </c>
      <c r="E341" s="32">
        <v>5848</v>
      </c>
      <c r="F341" s="32">
        <v>12</v>
      </c>
      <c r="G341" s="32" t="s">
        <v>25</v>
      </c>
      <c r="H341" s="32">
        <v>1</v>
      </c>
      <c r="I341" s="32">
        <v>93.5</v>
      </c>
      <c r="J341" s="32"/>
      <c r="K341" s="32">
        <f>SUM(H341*100+I341)</f>
        <v>193.5</v>
      </c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42" t="s">
        <v>32</v>
      </c>
    </row>
    <row r="342" spans="1:26" s="44" customFormat="1" x14ac:dyDescent="0.5">
      <c r="A342" s="257">
        <v>2109</v>
      </c>
      <c r="B342" s="33" t="s">
        <v>13</v>
      </c>
      <c r="C342" s="32">
        <v>5581</v>
      </c>
      <c r="D342" s="32">
        <v>16</v>
      </c>
      <c r="E342" s="32">
        <v>5849</v>
      </c>
      <c r="F342" s="32">
        <v>12</v>
      </c>
      <c r="G342" s="32" t="s">
        <v>25</v>
      </c>
      <c r="H342" s="32">
        <v>1</v>
      </c>
      <c r="I342" s="32">
        <v>93.5</v>
      </c>
      <c r="J342" s="32"/>
      <c r="K342" s="32">
        <f>SUM(H342*100+I342)</f>
        <v>193.5</v>
      </c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42" t="s">
        <v>32</v>
      </c>
    </row>
    <row r="343" spans="1:26" s="44" customFormat="1" x14ac:dyDescent="0.5">
      <c r="A343" s="257">
        <v>2110</v>
      </c>
      <c r="B343" s="33" t="s">
        <v>13</v>
      </c>
      <c r="C343" s="32">
        <v>38510</v>
      </c>
      <c r="D343" s="32">
        <v>121</v>
      </c>
      <c r="E343" s="32">
        <v>2767</v>
      </c>
      <c r="F343" s="32">
        <v>12</v>
      </c>
      <c r="G343" s="32" t="s">
        <v>25</v>
      </c>
      <c r="H343" s="32">
        <v>1</v>
      </c>
      <c r="I343" s="32">
        <v>17</v>
      </c>
      <c r="J343" s="32"/>
      <c r="K343" s="32"/>
      <c r="L343" s="32"/>
      <c r="M343" s="32"/>
      <c r="N343" s="32">
        <f>SUM(H343*100+I343)</f>
        <v>117</v>
      </c>
      <c r="O343" s="32"/>
      <c r="P343" s="32"/>
      <c r="Q343" s="32"/>
      <c r="R343" s="32"/>
      <c r="S343" s="32"/>
      <c r="T343" s="32"/>
      <c r="U343" s="32"/>
      <c r="V343" s="32"/>
      <c r="W343" s="32"/>
      <c r="X343" s="42" t="s">
        <v>321</v>
      </c>
    </row>
    <row r="344" spans="1:26" s="44" customFormat="1" x14ac:dyDescent="0.5">
      <c r="A344" s="257">
        <v>2111</v>
      </c>
      <c r="B344" s="33" t="s">
        <v>13</v>
      </c>
      <c r="C344" s="32">
        <v>38511</v>
      </c>
      <c r="D344" s="32">
        <v>122</v>
      </c>
      <c r="E344" s="32">
        <v>2768</v>
      </c>
      <c r="F344" s="32">
        <v>12</v>
      </c>
      <c r="G344" s="32" t="s">
        <v>25</v>
      </c>
      <c r="H344" s="32">
        <v>1</v>
      </c>
      <c r="I344" s="32">
        <v>11</v>
      </c>
      <c r="J344" s="32"/>
      <c r="K344" s="32">
        <f>SUM(H344*100+I344)</f>
        <v>111</v>
      </c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42" t="s">
        <v>32</v>
      </c>
    </row>
    <row r="345" spans="1:26" s="44" customFormat="1" x14ac:dyDescent="0.5">
      <c r="A345" s="257">
        <v>2112</v>
      </c>
      <c r="B345" s="33" t="s">
        <v>13</v>
      </c>
      <c r="C345" s="32">
        <v>38430</v>
      </c>
      <c r="D345" s="32">
        <v>323</v>
      </c>
      <c r="E345" s="32">
        <v>2769</v>
      </c>
      <c r="F345" s="32">
        <v>12</v>
      </c>
      <c r="G345" s="32" t="s">
        <v>25</v>
      </c>
      <c r="H345" s="32" t="s">
        <v>25</v>
      </c>
      <c r="I345" s="32">
        <v>45</v>
      </c>
      <c r="J345" s="32"/>
      <c r="K345" s="32">
        <f>SUM(I345)</f>
        <v>45</v>
      </c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42" t="s">
        <v>1046</v>
      </c>
    </row>
    <row r="346" spans="1:26" s="44" customFormat="1" x14ac:dyDescent="0.5">
      <c r="A346" s="257">
        <v>2113</v>
      </c>
      <c r="B346" s="33" t="s">
        <v>13</v>
      </c>
      <c r="C346" s="32">
        <v>9806</v>
      </c>
      <c r="D346" s="32">
        <v>23</v>
      </c>
      <c r="E346" s="32">
        <v>8283</v>
      </c>
      <c r="F346" s="32">
        <v>12</v>
      </c>
      <c r="G346" s="32" t="s">
        <v>25</v>
      </c>
      <c r="H346" s="32" t="s">
        <v>25</v>
      </c>
      <c r="I346" s="32">
        <v>77</v>
      </c>
      <c r="J346" s="32"/>
      <c r="K346" s="32">
        <f>SUM(I346)</f>
        <v>77</v>
      </c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228" t="s">
        <v>32</v>
      </c>
    </row>
    <row r="347" spans="1:26" s="44" customFormat="1" x14ac:dyDescent="0.5">
      <c r="A347" s="257">
        <v>2114</v>
      </c>
      <c r="B347" s="33" t="s">
        <v>13</v>
      </c>
      <c r="C347" s="32">
        <v>9807</v>
      </c>
      <c r="D347" s="32">
        <v>24</v>
      </c>
      <c r="E347" s="32">
        <v>8288</v>
      </c>
      <c r="F347" s="32">
        <v>12</v>
      </c>
      <c r="G347" s="32" t="s">
        <v>25</v>
      </c>
      <c r="H347" s="32">
        <v>1</v>
      </c>
      <c r="I347" s="32">
        <v>19</v>
      </c>
      <c r="J347" s="32"/>
      <c r="K347" s="32">
        <f>SUM(H347*100+I347)</f>
        <v>119</v>
      </c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228" t="s">
        <v>32</v>
      </c>
    </row>
    <row r="348" spans="1:26" s="44" customFormat="1" x14ac:dyDescent="0.5">
      <c r="A348" s="257">
        <v>2115</v>
      </c>
      <c r="B348" s="33" t="s">
        <v>13</v>
      </c>
      <c r="C348" s="32">
        <v>9808</v>
      </c>
      <c r="D348" s="32">
        <v>25</v>
      </c>
      <c r="E348" s="32">
        <v>8289</v>
      </c>
      <c r="F348" s="32">
        <v>12</v>
      </c>
      <c r="G348" s="32" t="s">
        <v>25</v>
      </c>
      <c r="H348" s="32" t="s">
        <v>25</v>
      </c>
      <c r="I348" s="32">
        <v>37</v>
      </c>
      <c r="J348" s="32"/>
      <c r="K348" s="32">
        <f>SUM(I348)</f>
        <v>37</v>
      </c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228" t="s">
        <v>32</v>
      </c>
    </row>
    <row r="349" spans="1:26" s="44" customFormat="1" x14ac:dyDescent="0.5">
      <c r="A349" s="258">
        <v>2116</v>
      </c>
      <c r="B349" s="221" t="s">
        <v>13</v>
      </c>
      <c r="C349" s="223">
        <v>9809</v>
      </c>
      <c r="D349" s="223">
        <v>26</v>
      </c>
      <c r="E349" s="223">
        <v>8290</v>
      </c>
      <c r="F349" s="223">
        <v>12</v>
      </c>
      <c r="G349" s="223" t="s">
        <v>25</v>
      </c>
      <c r="H349" s="223" t="s">
        <v>25</v>
      </c>
      <c r="I349" s="223">
        <v>90</v>
      </c>
      <c r="J349" s="223"/>
      <c r="K349" s="223"/>
      <c r="L349" s="223"/>
      <c r="M349" s="223"/>
      <c r="N349" s="223">
        <f>SUM(I349)</f>
        <v>90</v>
      </c>
      <c r="O349" s="223"/>
      <c r="P349" s="223"/>
      <c r="Q349" s="223"/>
      <c r="R349" s="223"/>
      <c r="S349" s="223"/>
      <c r="T349" s="223"/>
      <c r="U349" s="223"/>
      <c r="V349" s="223"/>
      <c r="W349" s="223"/>
      <c r="X349" s="230" t="s">
        <v>193</v>
      </c>
    </row>
    <row r="350" spans="1:26" s="44" customFormat="1" x14ac:dyDescent="0.5">
      <c r="A350" s="256">
        <v>2117</v>
      </c>
      <c r="B350" s="71" t="s">
        <v>13</v>
      </c>
      <c r="C350" s="45">
        <v>9810</v>
      </c>
      <c r="D350" s="45">
        <v>27</v>
      </c>
      <c r="E350" s="45">
        <v>8291</v>
      </c>
      <c r="F350" s="45">
        <v>12</v>
      </c>
      <c r="G350" s="45" t="s">
        <v>25</v>
      </c>
      <c r="H350" s="45" t="s">
        <v>25</v>
      </c>
      <c r="I350" s="45">
        <v>46</v>
      </c>
      <c r="J350" s="45"/>
      <c r="K350" s="45">
        <f>SUM(I350)</f>
        <v>46</v>
      </c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75" t="s">
        <v>32</v>
      </c>
    </row>
    <row r="351" spans="1:26" s="44" customFormat="1" ht="27.75" x14ac:dyDescent="0.65">
      <c r="A351" s="275" t="s">
        <v>2022</v>
      </c>
      <c r="B351" s="275"/>
      <c r="C351" s="275"/>
      <c r="D351" s="275"/>
      <c r="E351" s="275"/>
      <c r="F351" s="275"/>
      <c r="G351" s="275"/>
      <c r="H351" s="275"/>
      <c r="I351" s="275"/>
      <c r="J351" s="275"/>
      <c r="K351" s="275"/>
      <c r="L351" s="275"/>
      <c r="M351" s="275"/>
      <c r="N351" s="275"/>
      <c r="O351" s="275"/>
      <c r="P351" s="275"/>
      <c r="Q351" s="275"/>
      <c r="R351" s="275"/>
      <c r="S351" s="275"/>
      <c r="T351" s="275"/>
      <c r="U351" s="275"/>
      <c r="V351" s="275"/>
      <c r="W351" s="275"/>
      <c r="X351" s="275"/>
    </row>
    <row r="352" spans="1:26" s="44" customFormat="1" ht="27.75" x14ac:dyDescent="0.5">
      <c r="A352" s="313" t="s">
        <v>1102</v>
      </c>
      <c r="B352" s="313"/>
      <c r="C352" s="313"/>
      <c r="D352" s="313"/>
      <c r="E352" s="313"/>
      <c r="F352" s="313"/>
      <c r="G352" s="313"/>
      <c r="H352" s="313"/>
      <c r="I352" s="313"/>
      <c r="J352" s="313"/>
      <c r="K352" s="313"/>
      <c r="L352" s="313"/>
      <c r="M352" s="313"/>
      <c r="N352" s="313"/>
      <c r="O352" s="313"/>
      <c r="P352" s="313"/>
      <c r="Q352" s="313"/>
      <c r="R352" s="313"/>
      <c r="S352" s="313"/>
      <c r="T352" s="313"/>
      <c r="U352" s="313"/>
      <c r="V352" s="313"/>
      <c r="W352" s="313"/>
      <c r="X352" s="313"/>
      <c r="Y352" s="163"/>
      <c r="Z352" s="163"/>
    </row>
    <row r="353" spans="1:26" s="44" customFormat="1" ht="27.75" x14ac:dyDescent="0.5">
      <c r="A353" s="276" t="s">
        <v>1069</v>
      </c>
      <c r="B353" s="276"/>
      <c r="C353" s="276"/>
      <c r="D353" s="276"/>
      <c r="E353" s="276"/>
      <c r="F353" s="276"/>
      <c r="G353" s="276"/>
      <c r="H353" s="276"/>
      <c r="I353" s="276"/>
      <c r="J353" s="276"/>
      <c r="K353" s="276"/>
      <c r="L353" s="276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163"/>
      <c r="Z353" s="163"/>
    </row>
    <row r="354" spans="1:26" s="44" customFormat="1" ht="27.75" x14ac:dyDescent="0.65">
      <c r="A354" s="275" t="s">
        <v>1070</v>
      </c>
      <c r="B354" s="275"/>
      <c r="C354" s="275"/>
      <c r="D354" s="275"/>
      <c r="E354" s="275"/>
      <c r="F354" s="275"/>
      <c r="G354" s="275"/>
      <c r="H354" s="275"/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  <c r="T354" s="275"/>
      <c r="U354" s="275"/>
      <c r="V354" s="275"/>
      <c r="W354" s="275"/>
      <c r="X354" s="275"/>
      <c r="Y354" s="164"/>
      <c r="Z354" s="164"/>
    </row>
    <row r="355" spans="1:26" s="44" customFormat="1" ht="27.75" x14ac:dyDescent="0.65">
      <c r="A355" s="275"/>
      <c r="B355" s="275"/>
      <c r="C355" s="275"/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5"/>
      <c r="Q355" s="275"/>
      <c r="R355" s="275"/>
      <c r="S355" s="275"/>
      <c r="T355" s="275"/>
      <c r="U355" s="275"/>
      <c r="V355" s="275"/>
      <c r="W355" s="275"/>
      <c r="X355" s="275"/>
      <c r="Y355" s="275"/>
      <c r="Z355" s="275"/>
    </row>
    <row r="356" spans="1:26" s="44" customFormat="1" x14ac:dyDescent="0.5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</row>
    <row r="357" spans="1:26" s="44" customFormat="1" x14ac:dyDescent="0.5">
      <c r="A357" s="268" t="s">
        <v>1071</v>
      </c>
      <c r="B357" s="186"/>
      <c r="C357" s="189"/>
      <c r="D357" s="277" t="s">
        <v>0</v>
      </c>
      <c r="E357" s="277" t="s">
        <v>1</v>
      </c>
      <c r="F357" s="189"/>
      <c r="G357" s="291" t="s">
        <v>18</v>
      </c>
      <c r="H357" s="292"/>
      <c r="I357" s="293"/>
      <c r="J357" s="265" t="s">
        <v>1088</v>
      </c>
      <c r="K357" s="266"/>
      <c r="L357" s="266"/>
      <c r="M357" s="266"/>
      <c r="N357" s="267"/>
      <c r="O357" s="272" t="s">
        <v>1101</v>
      </c>
      <c r="P357" s="272"/>
      <c r="Q357" s="272"/>
      <c r="R357" s="272"/>
      <c r="S357" s="272"/>
      <c r="T357" s="272"/>
      <c r="U357" s="272"/>
      <c r="V357" s="272"/>
      <c r="W357" s="272"/>
      <c r="X357" s="273"/>
      <c r="Y357" s="109"/>
      <c r="Z357" s="109"/>
    </row>
    <row r="358" spans="1:26" s="44" customFormat="1" x14ac:dyDescent="0.5">
      <c r="A358" s="269"/>
      <c r="B358" s="187" t="s">
        <v>1072</v>
      </c>
      <c r="C358" s="190" t="s">
        <v>1073</v>
      </c>
      <c r="D358" s="278"/>
      <c r="E358" s="278"/>
      <c r="F358" s="190" t="s">
        <v>1075</v>
      </c>
      <c r="G358" s="277" t="s">
        <v>19</v>
      </c>
      <c r="H358" s="290" t="s">
        <v>20</v>
      </c>
      <c r="I358" s="277" t="s">
        <v>21</v>
      </c>
      <c r="J358" s="183"/>
      <c r="K358" s="261" t="s">
        <v>1079</v>
      </c>
      <c r="L358" s="283" t="s">
        <v>1080</v>
      </c>
      <c r="M358" s="180"/>
      <c r="N358" s="185" t="s">
        <v>1086</v>
      </c>
      <c r="O358" s="316" t="s">
        <v>1071</v>
      </c>
      <c r="P358" s="186"/>
      <c r="Q358" s="186"/>
      <c r="R358" s="186"/>
      <c r="S358" s="308" t="s">
        <v>1088</v>
      </c>
      <c r="T358" s="309"/>
      <c r="U358" s="309"/>
      <c r="V358" s="309"/>
      <c r="W358" s="310"/>
      <c r="X358" s="261" t="s">
        <v>1100</v>
      </c>
      <c r="Y358" s="109"/>
      <c r="Z358" s="109"/>
    </row>
    <row r="359" spans="1:26" s="44" customFormat="1" x14ac:dyDescent="0.5">
      <c r="A359" s="269"/>
      <c r="B359" s="187" t="s">
        <v>22</v>
      </c>
      <c r="C359" s="190" t="s">
        <v>1074</v>
      </c>
      <c r="D359" s="278"/>
      <c r="E359" s="278"/>
      <c r="F359" s="24" t="s">
        <v>1076</v>
      </c>
      <c r="G359" s="278"/>
      <c r="H359" s="290"/>
      <c r="I359" s="278"/>
      <c r="J359" s="183" t="s">
        <v>1078</v>
      </c>
      <c r="K359" s="262"/>
      <c r="L359" s="283"/>
      <c r="M359" s="181" t="s">
        <v>1081</v>
      </c>
      <c r="N359" s="185" t="s">
        <v>1085</v>
      </c>
      <c r="O359" s="317"/>
      <c r="P359" s="187"/>
      <c r="Q359" s="187" t="s">
        <v>1072</v>
      </c>
      <c r="R359" s="187" t="s">
        <v>1094</v>
      </c>
      <c r="S359" s="180"/>
      <c r="T359" s="281" t="s">
        <v>1079</v>
      </c>
      <c r="U359" s="261" t="s">
        <v>1080</v>
      </c>
      <c r="V359" s="184"/>
      <c r="W359" s="180" t="s">
        <v>1097</v>
      </c>
      <c r="X359" s="262"/>
      <c r="Y359" s="109"/>
      <c r="Z359" s="109"/>
    </row>
    <row r="360" spans="1:26" s="44" customFormat="1" x14ac:dyDescent="0.5">
      <c r="A360" s="269"/>
      <c r="B360" s="187"/>
      <c r="C360" s="190" t="s">
        <v>861</v>
      </c>
      <c r="D360" s="278"/>
      <c r="E360" s="278"/>
      <c r="F360" s="190" t="s">
        <v>1077</v>
      </c>
      <c r="G360" s="278"/>
      <c r="H360" s="290"/>
      <c r="I360" s="278"/>
      <c r="J360" s="183" t="s">
        <v>1082</v>
      </c>
      <c r="K360" s="262"/>
      <c r="L360" s="283"/>
      <c r="M360" s="181" t="s">
        <v>1084</v>
      </c>
      <c r="N360" s="185" t="s">
        <v>1087</v>
      </c>
      <c r="O360" s="317"/>
      <c r="P360" s="187" t="s">
        <v>1090</v>
      </c>
      <c r="Q360" s="187" t="s">
        <v>1091</v>
      </c>
      <c r="R360" s="187" t="s">
        <v>1095</v>
      </c>
      <c r="S360" s="181" t="s">
        <v>1078</v>
      </c>
      <c r="T360" s="284"/>
      <c r="U360" s="262"/>
      <c r="V360" s="184" t="s">
        <v>1081</v>
      </c>
      <c r="W360" s="181" t="s">
        <v>1098</v>
      </c>
      <c r="X360" s="262"/>
      <c r="Y360" s="109"/>
      <c r="Z360" s="109"/>
    </row>
    <row r="361" spans="1:26" s="44" customFormat="1" x14ac:dyDescent="0.5">
      <c r="A361" s="187"/>
      <c r="B361" s="187"/>
      <c r="C361" s="190"/>
      <c r="D361" s="190"/>
      <c r="E361" s="190"/>
      <c r="F361" s="190"/>
      <c r="G361" s="278"/>
      <c r="H361" s="290"/>
      <c r="I361" s="278"/>
      <c r="J361" s="183" t="s">
        <v>1083</v>
      </c>
      <c r="K361" s="262"/>
      <c r="L361" s="283"/>
      <c r="M361" s="181" t="s">
        <v>1085</v>
      </c>
      <c r="N361" s="185" t="s">
        <v>1072</v>
      </c>
      <c r="O361" s="317"/>
      <c r="P361" s="187"/>
      <c r="Q361" s="187" t="s">
        <v>1092</v>
      </c>
      <c r="R361" s="187" t="s">
        <v>1096</v>
      </c>
      <c r="S361" s="181" t="s">
        <v>1082</v>
      </c>
      <c r="T361" s="284"/>
      <c r="U361" s="262"/>
      <c r="V361" s="184" t="s">
        <v>1084</v>
      </c>
      <c r="W361" s="181" t="s">
        <v>1091</v>
      </c>
      <c r="X361" s="262"/>
      <c r="Y361" s="109"/>
      <c r="Z361" s="109"/>
    </row>
    <row r="362" spans="1:26" s="44" customFormat="1" x14ac:dyDescent="0.5">
      <c r="A362" s="193"/>
      <c r="B362" s="188"/>
      <c r="C362" s="191"/>
      <c r="D362" s="191"/>
      <c r="E362" s="191"/>
      <c r="F362" s="191"/>
      <c r="G362" s="191"/>
      <c r="H362" s="22"/>
      <c r="I362" s="191"/>
      <c r="J362" s="192"/>
      <c r="K362" s="191"/>
      <c r="L362" s="22"/>
      <c r="M362" s="191"/>
      <c r="N362" s="23"/>
      <c r="O362" s="318"/>
      <c r="P362" s="188"/>
      <c r="Q362" s="188" t="s">
        <v>1093</v>
      </c>
      <c r="R362" s="188"/>
      <c r="S362" s="182" t="s">
        <v>1083</v>
      </c>
      <c r="T362" s="296"/>
      <c r="U362" s="263"/>
      <c r="V362" s="30" t="s">
        <v>1085</v>
      </c>
      <c r="W362" s="182" t="s">
        <v>1099</v>
      </c>
      <c r="X362" s="263"/>
      <c r="Y362" s="109"/>
      <c r="Z362" s="109"/>
    </row>
    <row r="363" spans="1:26" s="44" customFormat="1" x14ac:dyDescent="0.5">
      <c r="A363" s="253">
        <v>2118</v>
      </c>
      <c r="B363" s="33" t="s">
        <v>13</v>
      </c>
      <c r="C363" s="32">
        <v>38506</v>
      </c>
      <c r="D363" s="32">
        <v>114</v>
      </c>
      <c r="E363" s="32">
        <v>2760</v>
      </c>
      <c r="F363" s="32">
        <v>12</v>
      </c>
      <c r="G363" s="32" t="s">
        <v>25</v>
      </c>
      <c r="H363" s="32">
        <v>1</v>
      </c>
      <c r="I363" s="32">
        <v>27</v>
      </c>
      <c r="J363" s="32"/>
      <c r="K363" s="32">
        <f>SUM(H363*100+I363)</f>
        <v>127</v>
      </c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42" t="s">
        <v>32</v>
      </c>
    </row>
    <row r="364" spans="1:26" s="44" customFormat="1" x14ac:dyDescent="0.5">
      <c r="A364" s="253">
        <v>2119</v>
      </c>
      <c r="B364" s="33" t="s">
        <v>13</v>
      </c>
      <c r="C364" s="32">
        <v>9583</v>
      </c>
      <c r="D364" s="32">
        <v>22</v>
      </c>
      <c r="E364" s="32">
        <v>9150</v>
      </c>
      <c r="F364" s="32">
        <v>5</v>
      </c>
      <c r="G364" s="32" t="s">
        <v>25</v>
      </c>
      <c r="H364" s="32">
        <v>1</v>
      </c>
      <c r="I364" s="32">
        <v>22</v>
      </c>
      <c r="J364" s="32"/>
      <c r="K364" s="32">
        <f>SUM(H364*100+I364)</f>
        <v>122</v>
      </c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42" t="s">
        <v>32</v>
      </c>
    </row>
    <row r="365" spans="1:26" s="44" customFormat="1" x14ac:dyDescent="0.5">
      <c r="A365" s="253">
        <v>2120</v>
      </c>
      <c r="B365" s="33" t="s">
        <v>13</v>
      </c>
      <c r="C365" s="32">
        <v>9582</v>
      </c>
      <c r="D365" s="32">
        <v>21</v>
      </c>
      <c r="E365" s="32">
        <v>8149</v>
      </c>
      <c r="F365" s="32">
        <v>12</v>
      </c>
      <c r="G365" s="32" t="s">
        <v>25</v>
      </c>
      <c r="H365" s="32">
        <v>2</v>
      </c>
      <c r="I365" s="32">
        <v>28.7</v>
      </c>
      <c r="J365" s="32"/>
      <c r="K365" s="32">
        <f>SUM(H365*100+I365)</f>
        <v>228.7</v>
      </c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42" t="s">
        <v>32</v>
      </c>
    </row>
    <row r="366" spans="1:26" s="44" customFormat="1" x14ac:dyDescent="0.5">
      <c r="A366" s="253">
        <v>2121</v>
      </c>
      <c r="B366" s="33" t="s">
        <v>13</v>
      </c>
      <c r="C366" s="32">
        <v>4116</v>
      </c>
      <c r="D366" s="32">
        <v>4</v>
      </c>
      <c r="E366" s="32">
        <v>5110</v>
      </c>
      <c r="F366" s="32">
        <v>12</v>
      </c>
      <c r="G366" s="32" t="s">
        <v>25</v>
      </c>
      <c r="H366" s="32" t="s">
        <v>25</v>
      </c>
      <c r="I366" s="32">
        <v>74</v>
      </c>
      <c r="J366" s="32"/>
      <c r="K366" s="32">
        <f>SUM(I366)</f>
        <v>74</v>
      </c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42" t="s">
        <v>32</v>
      </c>
    </row>
    <row r="367" spans="1:26" s="44" customFormat="1" x14ac:dyDescent="0.5">
      <c r="A367" s="253">
        <v>2122</v>
      </c>
      <c r="B367" s="33" t="s">
        <v>13</v>
      </c>
      <c r="C367" s="32">
        <v>12138</v>
      </c>
      <c r="D367" s="32">
        <v>129</v>
      </c>
      <c r="E367" s="32">
        <v>2775</v>
      </c>
      <c r="F367" s="32">
        <v>12</v>
      </c>
      <c r="G367" s="32" t="s">
        <v>25</v>
      </c>
      <c r="H367" s="32" t="s">
        <v>25</v>
      </c>
      <c r="I367" s="32">
        <v>72.7</v>
      </c>
      <c r="J367" s="32"/>
      <c r="K367" s="32">
        <f>SUM(I367)</f>
        <v>72.7</v>
      </c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42" t="s">
        <v>858</v>
      </c>
    </row>
    <row r="368" spans="1:26" s="44" customFormat="1" x14ac:dyDescent="0.5">
      <c r="A368" s="253">
        <v>2123</v>
      </c>
      <c r="B368" s="33" t="s">
        <v>13</v>
      </c>
      <c r="C368" s="32">
        <v>4117</v>
      </c>
      <c r="D368" s="32">
        <v>5</v>
      </c>
      <c r="E368" s="32">
        <v>5111</v>
      </c>
      <c r="F368" s="32">
        <v>12</v>
      </c>
      <c r="G368" s="32" t="s">
        <v>25</v>
      </c>
      <c r="H368" s="32" t="s">
        <v>25</v>
      </c>
      <c r="I368" s="32">
        <v>72</v>
      </c>
      <c r="J368" s="32"/>
      <c r="K368" s="32">
        <f>SUM(I368)</f>
        <v>72</v>
      </c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42" t="s">
        <v>32</v>
      </c>
    </row>
    <row r="369" spans="1:24" s="44" customFormat="1" x14ac:dyDescent="0.5">
      <c r="A369" s="253">
        <v>2124</v>
      </c>
      <c r="B369" s="33" t="s">
        <v>13</v>
      </c>
      <c r="C369" s="32">
        <v>4119</v>
      </c>
      <c r="D369" s="32">
        <v>7</v>
      </c>
      <c r="E369" s="32">
        <v>5113</v>
      </c>
      <c r="F369" s="32">
        <v>12</v>
      </c>
      <c r="G369" s="32" t="s">
        <v>25</v>
      </c>
      <c r="H369" s="32" t="s">
        <v>25</v>
      </c>
      <c r="I369" s="32">
        <v>75</v>
      </c>
      <c r="J369" s="32"/>
      <c r="K369" s="32">
        <f>SUM(I369)</f>
        <v>75</v>
      </c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42" t="s">
        <v>32</v>
      </c>
    </row>
    <row r="370" spans="1:24" s="44" customFormat="1" x14ac:dyDescent="0.5">
      <c r="A370" s="253">
        <v>2125</v>
      </c>
      <c r="B370" s="33" t="s">
        <v>13</v>
      </c>
      <c r="C370" s="32">
        <v>12137</v>
      </c>
      <c r="D370" s="32">
        <v>43</v>
      </c>
      <c r="E370" s="32">
        <v>9228</v>
      </c>
      <c r="F370" s="32">
        <v>12</v>
      </c>
      <c r="G370" s="32" t="s">
        <v>25</v>
      </c>
      <c r="H370" s="32" t="s">
        <v>25</v>
      </c>
      <c r="I370" s="32">
        <v>66.7</v>
      </c>
      <c r="J370" s="32"/>
      <c r="K370" s="32">
        <f>SUM(I370)</f>
        <v>66.7</v>
      </c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42" t="s">
        <v>32</v>
      </c>
    </row>
    <row r="371" spans="1:24" s="44" customFormat="1" x14ac:dyDescent="0.5">
      <c r="A371" s="253">
        <v>2126</v>
      </c>
      <c r="B371" s="33" t="s">
        <v>13</v>
      </c>
      <c r="C371" s="32">
        <v>38432</v>
      </c>
      <c r="D371" s="32">
        <v>126</v>
      </c>
      <c r="E371" s="32">
        <v>2772</v>
      </c>
      <c r="F371" s="32">
        <v>12</v>
      </c>
      <c r="G371" s="32" t="s">
        <v>25</v>
      </c>
      <c r="H371" s="32">
        <v>1</v>
      </c>
      <c r="I371" s="32">
        <v>95.9</v>
      </c>
      <c r="J371" s="32"/>
      <c r="K371" s="32">
        <f>SUM(H371*100+I371)</f>
        <v>195.9</v>
      </c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42" t="s">
        <v>859</v>
      </c>
    </row>
    <row r="372" spans="1:24" s="44" customFormat="1" x14ac:dyDescent="0.5">
      <c r="A372" s="253">
        <v>2127</v>
      </c>
      <c r="B372" s="33" t="s">
        <v>13</v>
      </c>
      <c r="C372" s="32">
        <v>9481</v>
      </c>
      <c r="D372" s="32">
        <v>20</v>
      </c>
      <c r="E372" s="32">
        <v>8091</v>
      </c>
      <c r="F372" s="32">
        <v>12</v>
      </c>
      <c r="G372" s="32" t="s">
        <v>25</v>
      </c>
      <c r="H372" s="32">
        <v>2</v>
      </c>
      <c r="I372" s="32" t="s">
        <v>25</v>
      </c>
      <c r="J372" s="32"/>
      <c r="K372" s="32">
        <f>SUM(H372*100)</f>
        <v>200</v>
      </c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42" t="s">
        <v>860</v>
      </c>
    </row>
    <row r="373" spans="1:24" s="44" customFormat="1" x14ac:dyDescent="0.5">
      <c r="A373" s="253">
        <v>2128</v>
      </c>
      <c r="B373" s="33" t="s">
        <v>13</v>
      </c>
      <c r="C373" s="32">
        <v>7122</v>
      </c>
      <c r="D373" s="32">
        <v>15</v>
      </c>
      <c r="E373" s="32">
        <v>6221</v>
      </c>
      <c r="F373" s="32">
        <v>12</v>
      </c>
      <c r="G373" s="32" t="s">
        <v>25</v>
      </c>
      <c r="H373" s="32" t="s">
        <v>25</v>
      </c>
      <c r="I373" s="32">
        <v>50</v>
      </c>
      <c r="J373" s="32"/>
      <c r="K373" s="32"/>
      <c r="L373" s="32">
        <f>SUM(I373)</f>
        <v>50</v>
      </c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42" t="s">
        <v>781</v>
      </c>
    </row>
    <row r="374" spans="1:24" s="44" customFormat="1" x14ac:dyDescent="0.5">
      <c r="A374" s="253">
        <v>2129</v>
      </c>
      <c r="B374" s="33" t="s">
        <v>13</v>
      </c>
      <c r="C374" s="32">
        <v>66398</v>
      </c>
      <c r="D374" s="32">
        <v>681</v>
      </c>
      <c r="E374" s="32">
        <v>3967</v>
      </c>
      <c r="F374" s="32">
        <v>12</v>
      </c>
      <c r="G374" s="32" t="s">
        <v>25</v>
      </c>
      <c r="H374" s="32">
        <v>1</v>
      </c>
      <c r="I374" s="32">
        <v>20</v>
      </c>
      <c r="J374" s="32"/>
      <c r="K374" s="32">
        <f>SUM(H374*100+I374)</f>
        <v>120</v>
      </c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42" t="s">
        <v>32</v>
      </c>
    </row>
    <row r="375" spans="1:24" s="44" customFormat="1" x14ac:dyDescent="0.5">
      <c r="A375" s="253">
        <v>2130</v>
      </c>
      <c r="B375" s="33" t="s">
        <v>13</v>
      </c>
      <c r="C375" s="32">
        <v>38512</v>
      </c>
      <c r="D375" s="32">
        <v>125</v>
      </c>
      <c r="E375" s="32">
        <v>2771</v>
      </c>
      <c r="F375" s="32">
        <v>12</v>
      </c>
      <c r="G375" s="32" t="s">
        <v>25</v>
      </c>
      <c r="H375" s="32">
        <v>1</v>
      </c>
      <c r="I375" s="32">
        <v>48</v>
      </c>
      <c r="J375" s="32"/>
      <c r="K375" s="32"/>
      <c r="L375" s="32"/>
      <c r="M375" s="32"/>
      <c r="N375" s="32">
        <f>SUM(H375*100+I375)</f>
        <v>148</v>
      </c>
      <c r="O375" s="32"/>
      <c r="P375" s="32"/>
      <c r="Q375" s="32"/>
      <c r="R375" s="32"/>
      <c r="S375" s="32"/>
      <c r="T375" s="32"/>
      <c r="U375" s="32"/>
      <c r="V375" s="32"/>
      <c r="W375" s="32"/>
      <c r="X375" s="42" t="s">
        <v>103</v>
      </c>
    </row>
    <row r="376" spans="1:24" s="44" customFormat="1" x14ac:dyDescent="0.5">
      <c r="A376" s="253">
        <v>2131</v>
      </c>
      <c r="B376" s="33" t="s">
        <v>13</v>
      </c>
      <c r="C376" s="32">
        <v>4384</v>
      </c>
      <c r="D376" s="32">
        <v>9</v>
      </c>
      <c r="E376" s="32">
        <v>5328</v>
      </c>
      <c r="F376" s="32">
        <v>12</v>
      </c>
      <c r="G376" s="32" t="s">
        <v>25</v>
      </c>
      <c r="H376" s="32">
        <v>1</v>
      </c>
      <c r="I376" s="32">
        <v>31</v>
      </c>
      <c r="J376" s="32"/>
      <c r="K376" s="32">
        <f>SUM(H376*100+I376)</f>
        <v>131</v>
      </c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42" t="s">
        <v>32</v>
      </c>
    </row>
    <row r="377" spans="1:24" s="44" customFormat="1" x14ac:dyDescent="0.5">
      <c r="A377" s="253">
        <v>2132</v>
      </c>
      <c r="B377" s="33" t="s">
        <v>13</v>
      </c>
      <c r="C377" s="32">
        <v>38431</v>
      </c>
      <c r="D377" s="32">
        <v>124</v>
      </c>
      <c r="E377" s="32">
        <v>2770</v>
      </c>
      <c r="F377" s="32">
        <v>12</v>
      </c>
      <c r="G377" s="32" t="s">
        <v>25</v>
      </c>
      <c r="H377" s="32">
        <v>3</v>
      </c>
      <c r="I377" s="32">
        <v>36</v>
      </c>
      <c r="J377" s="32"/>
      <c r="K377" s="32">
        <f>SUM(H377*100+I377)</f>
        <v>336</v>
      </c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42" t="s">
        <v>32</v>
      </c>
    </row>
    <row r="378" spans="1:24" s="44" customFormat="1" x14ac:dyDescent="0.5">
      <c r="A378" s="253">
        <v>2133</v>
      </c>
      <c r="B378" s="33" t="s">
        <v>13</v>
      </c>
      <c r="C378" s="32">
        <v>38513</v>
      </c>
      <c r="D378" s="32">
        <v>128</v>
      </c>
      <c r="E378" s="32">
        <v>2774</v>
      </c>
      <c r="F378" s="32">
        <v>5</v>
      </c>
      <c r="G378" s="32" t="s">
        <v>25</v>
      </c>
      <c r="H378" s="32">
        <v>1</v>
      </c>
      <c r="I378" s="32">
        <v>49</v>
      </c>
      <c r="J378" s="32"/>
      <c r="K378" s="32">
        <f>SUM(H378*100+I378)</f>
        <v>149</v>
      </c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42" t="s">
        <v>32</v>
      </c>
    </row>
    <row r="379" spans="1:24" s="44" customFormat="1" x14ac:dyDescent="0.5">
      <c r="A379" s="253">
        <v>2134</v>
      </c>
      <c r="B379" s="33" t="s">
        <v>13</v>
      </c>
      <c r="C379" s="32">
        <v>10644</v>
      </c>
      <c r="D379" s="32">
        <v>30</v>
      </c>
      <c r="E379" s="32">
        <v>8639</v>
      </c>
      <c r="F379" s="32">
        <v>12</v>
      </c>
      <c r="G379" s="32" t="s">
        <v>25</v>
      </c>
      <c r="H379" s="32">
        <v>1</v>
      </c>
      <c r="I379" s="32">
        <v>48.1</v>
      </c>
      <c r="J379" s="32"/>
      <c r="K379" s="32">
        <f>SUM(H379*100+I379)</f>
        <v>148.1</v>
      </c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42" t="s">
        <v>767</v>
      </c>
    </row>
    <row r="380" spans="1:24" s="44" customFormat="1" x14ac:dyDescent="0.5">
      <c r="A380" s="253">
        <v>2135</v>
      </c>
      <c r="B380" s="33" t="s">
        <v>13</v>
      </c>
      <c r="C380" s="32">
        <v>38433</v>
      </c>
      <c r="D380" s="32">
        <v>127</v>
      </c>
      <c r="E380" s="32">
        <v>2773</v>
      </c>
      <c r="F380" s="32">
        <v>12</v>
      </c>
      <c r="G380" s="32" t="s">
        <v>25</v>
      </c>
      <c r="H380" s="32">
        <v>1</v>
      </c>
      <c r="I380" s="32">
        <v>3.6</v>
      </c>
      <c r="J380" s="32"/>
      <c r="K380" s="32">
        <f>SUM(H380*100+I380)</f>
        <v>103.6</v>
      </c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228" t="s">
        <v>32</v>
      </c>
    </row>
    <row r="381" spans="1:24" s="44" customFormat="1" x14ac:dyDescent="0.5">
      <c r="A381" s="253">
        <v>2136</v>
      </c>
      <c r="B381" s="33" t="s">
        <v>13</v>
      </c>
      <c r="C381" s="32">
        <v>11458</v>
      </c>
      <c r="D381" s="32">
        <v>31</v>
      </c>
      <c r="E381" s="32">
        <v>8937</v>
      </c>
      <c r="F381" s="32">
        <v>12</v>
      </c>
      <c r="G381" s="32" t="s">
        <v>25</v>
      </c>
      <c r="H381" s="32" t="s">
        <v>25</v>
      </c>
      <c r="I381" s="32">
        <v>25.3</v>
      </c>
      <c r="J381" s="32"/>
      <c r="K381" s="32">
        <f>SUM(I381)</f>
        <v>25.3</v>
      </c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228" t="s">
        <v>32</v>
      </c>
    </row>
    <row r="382" spans="1:24" s="44" customFormat="1" x14ac:dyDescent="0.5">
      <c r="A382" s="253">
        <v>2137</v>
      </c>
      <c r="B382" s="33" t="s">
        <v>13</v>
      </c>
      <c r="C382" s="32">
        <v>9266</v>
      </c>
      <c r="D382" s="32">
        <v>18</v>
      </c>
      <c r="E382" s="32">
        <v>7949</v>
      </c>
      <c r="F382" s="32">
        <v>12</v>
      </c>
      <c r="G382" s="32" t="s">
        <v>25</v>
      </c>
      <c r="H382" s="32">
        <v>1</v>
      </c>
      <c r="I382" s="32">
        <v>28</v>
      </c>
      <c r="J382" s="32"/>
      <c r="K382" s="32">
        <f>SUM(H382*100+I382)</f>
        <v>128</v>
      </c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228" t="s">
        <v>32</v>
      </c>
    </row>
    <row r="383" spans="1:24" s="44" customFormat="1" x14ac:dyDescent="0.5">
      <c r="A383" s="253">
        <v>2138</v>
      </c>
      <c r="B383" s="33" t="s">
        <v>13</v>
      </c>
      <c r="C383" s="32">
        <v>9265</v>
      </c>
      <c r="D383" s="32">
        <v>17</v>
      </c>
      <c r="E383" s="32">
        <v>7949</v>
      </c>
      <c r="F383" s="32">
        <v>12</v>
      </c>
      <c r="G383" s="32" t="s">
        <v>25</v>
      </c>
      <c r="H383" s="32">
        <v>1</v>
      </c>
      <c r="I383" s="32">
        <v>40</v>
      </c>
      <c r="J383" s="32"/>
      <c r="K383" s="32">
        <f>SUM(H383*100+I383)</f>
        <v>140</v>
      </c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228" t="s">
        <v>32</v>
      </c>
    </row>
    <row r="384" spans="1:24" s="44" customFormat="1" x14ac:dyDescent="0.5">
      <c r="A384" s="197">
        <v>2139</v>
      </c>
      <c r="B384" s="221" t="s">
        <v>13</v>
      </c>
      <c r="C384" s="223">
        <v>54246</v>
      </c>
      <c r="D384" s="223">
        <v>497</v>
      </c>
      <c r="E384" s="223">
        <v>1303</v>
      </c>
      <c r="F384" s="223">
        <v>5</v>
      </c>
      <c r="G384" s="223">
        <v>2</v>
      </c>
      <c r="H384" s="223">
        <v>3</v>
      </c>
      <c r="I384" s="223">
        <v>1</v>
      </c>
      <c r="J384" s="223"/>
      <c r="K384" s="223"/>
      <c r="L384" s="223"/>
      <c r="M384" s="223"/>
      <c r="N384" s="223">
        <f>SUM(G384*400+H384*100+I384)</f>
        <v>1101</v>
      </c>
      <c r="O384" s="223"/>
      <c r="P384" s="223"/>
      <c r="Q384" s="223"/>
      <c r="R384" s="223"/>
      <c r="S384" s="223"/>
      <c r="T384" s="223"/>
      <c r="U384" s="223"/>
      <c r="V384" s="223"/>
      <c r="W384" s="223"/>
      <c r="X384" s="230" t="s">
        <v>729</v>
      </c>
    </row>
    <row r="385" spans="1:26" s="44" customFormat="1" x14ac:dyDescent="0.5">
      <c r="A385" s="253">
        <v>2140</v>
      </c>
      <c r="B385" s="71" t="s">
        <v>13</v>
      </c>
      <c r="C385" s="45">
        <v>4932</v>
      </c>
      <c r="D385" s="45">
        <v>32</v>
      </c>
      <c r="E385" s="45">
        <v>5616</v>
      </c>
      <c r="F385" s="45">
        <v>5</v>
      </c>
      <c r="G385" s="45">
        <v>1</v>
      </c>
      <c r="H385" s="45" t="s">
        <v>25</v>
      </c>
      <c r="I385" s="45" t="s">
        <v>25</v>
      </c>
      <c r="J385" s="45"/>
      <c r="K385" s="45">
        <f>SUM(G385*400)</f>
        <v>400</v>
      </c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75" t="s">
        <v>32</v>
      </c>
    </row>
    <row r="386" spans="1:26" s="44" customFormat="1" ht="27.75" x14ac:dyDescent="0.65">
      <c r="A386" s="275" t="s">
        <v>2023</v>
      </c>
      <c r="B386" s="275"/>
      <c r="C386" s="275"/>
      <c r="D386" s="275"/>
      <c r="E386" s="275"/>
      <c r="F386" s="275"/>
      <c r="G386" s="275"/>
      <c r="H386" s="275"/>
      <c r="I386" s="275"/>
      <c r="J386" s="275"/>
      <c r="K386" s="275"/>
      <c r="L386" s="275"/>
      <c r="M386" s="275"/>
      <c r="N386" s="275"/>
      <c r="O386" s="275"/>
      <c r="P386" s="275"/>
      <c r="Q386" s="275"/>
      <c r="R386" s="275"/>
      <c r="S386" s="275"/>
      <c r="T386" s="275"/>
      <c r="U386" s="275"/>
      <c r="V386" s="275"/>
      <c r="W386" s="275"/>
      <c r="X386" s="275"/>
    </row>
    <row r="387" spans="1:26" s="44" customFormat="1" ht="27.75" x14ac:dyDescent="0.5">
      <c r="A387" s="313" t="s">
        <v>1102</v>
      </c>
      <c r="B387" s="313"/>
      <c r="C387" s="313"/>
      <c r="D387" s="313"/>
      <c r="E387" s="313"/>
      <c r="F387" s="313"/>
      <c r="G387" s="313"/>
      <c r="H387" s="313"/>
      <c r="I387" s="313"/>
      <c r="J387" s="313"/>
      <c r="K387" s="313"/>
      <c r="L387" s="313"/>
      <c r="M387" s="313"/>
      <c r="N387" s="313"/>
      <c r="O387" s="313"/>
      <c r="P387" s="313"/>
      <c r="Q387" s="313"/>
      <c r="R387" s="313"/>
      <c r="S387" s="313"/>
      <c r="T387" s="313"/>
      <c r="U387" s="313"/>
      <c r="V387" s="313"/>
      <c r="W387" s="313"/>
      <c r="X387" s="313"/>
      <c r="Y387" s="163"/>
      <c r="Z387" s="163"/>
    </row>
    <row r="388" spans="1:26" s="44" customFormat="1" ht="27.75" x14ac:dyDescent="0.5">
      <c r="A388" s="276" t="s">
        <v>1069</v>
      </c>
      <c r="B388" s="276"/>
      <c r="C388" s="276"/>
      <c r="D388" s="276"/>
      <c r="E388" s="276"/>
      <c r="F388" s="276"/>
      <c r="G388" s="276"/>
      <c r="H388" s="276"/>
      <c r="I388" s="276"/>
      <c r="J388" s="276"/>
      <c r="K388" s="276"/>
      <c r="L388" s="276"/>
      <c r="M388" s="276"/>
      <c r="N388" s="276"/>
      <c r="O388" s="276"/>
      <c r="P388" s="276"/>
      <c r="Q388" s="276"/>
      <c r="R388" s="276"/>
      <c r="S388" s="276"/>
      <c r="T388" s="276"/>
      <c r="U388" s="276"/>
      <c r="V388" s="276"/>
      <c r="W388" s="276"/>
      <c r="X388" s="276"/>
      <c r="Y388" s="163"/>
      <c r="Z388" s="163"/>
    </row>
    <row r="389" spans="1:26" s="44" customFormat="1" ht="27.75" x14ac:dyDescent="0.65">
      <c r="A389" s="275" t="s">
        <v>1070</v>
      </c>
      <c r="B389" s="275"/>
      <c r="C389" s="275"/>
      <c r="D389" s="275"/>
      <c r="E389" s="275"/>
      <c r="F389" s="275"/>
      <c r="G389" s="275"/>
      <c r="H389" s="275"/>
      <c r="I389" s="275"/>
      <c r="J389" s="275"/>
      <c r="K389" s="275"/>
      <c r="L389" s="275"/>
      <c r="M389" s="275"/>
      <c r="N389" s="275"/>
      <c r="O389" s="275"/>
      <c r="P389" s="275"/>
      <c r="Q389" s="275"/>
      <c r="R389" s="275"/>
      <c r="S389" s="275"/>
      <c r="T389" s="275"/>
      <c r="U389" s="275"/>
      <c r="V389" s="275"/>
      <c r="W389" s="275"/>
      <c r="X389" s="275"/>
      <c r="Y389" s="164"/>
      <c r="Z389" s="164"/>
    </row>
    <row r="390" spans="1:26" s="44" customFormat="1" ht="27.75" x14ac:dyDescent="0.65">
      <c r="A390" s="275"/>
      <c r="B390" s="275"/>
      <c r="C390" s="275"/>
      <c r="D390" s="275"/>
      <c r="E390" s="275"/>
      <c r="F390" s="275"/>
      <c r="G390" s="275"/>
      <c r="H390" s="275"/>
      <c r="I390" s="275"/>
      <c r="J390" s="275"/>
      <c r="K390" s="275"/>
      <c r="L390" s="275"/>
      <c r="M390" s="275"/>
      <c r="N390" s="275"/>
      <c r="O390" s="275"/>
      <c r="P390" s="275"/>
      <c r="Q390" s="275"/>
      <c r="R390" s="275"/>
      <c r="S390" s="275"/>
      <c r="T390" s="275"/>
      <c r="U390" s="275"/>
      <c r="V390" s="275"/>
      <c r="W390" s="275"/>
      <c r="X390" s="275"/>
      <c r="Y390" s="275"/>
      <c r="Z390" s="275"/>
    </row>
    <row r="391" spans="1:26" s="44" customFormat="1" x14ac:dyDescent="0.5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</row>
    <row r="392" spans="1:26" s="44" customFormat="1" x14ac:dyDescent="0.5">
      <c r="A392" s="268" t="s">
        <v>1071</v>
      </c>
      <c r="B392" s="186"/>
      <c r="C392" s="189"/>
      <c r="D392" s="277" t="s">
        <v>0</v>
      </c>
      <c r="E392" s="277" t="s">
        <v>1</v>
      </c>
      <c r="F392" s="189"/>
      <c r="G392" s="291" t="s">
        <v>18</v>
      </c>
      <c r="H392" s="292"/>
      <c r="I392" s="293"/>
      <c r="J392" s="265" t="s">
        <v>1088</v>
      </c>
      <c r="K392" s="266"/>
      <c r="L392" s="266"/>
      <c r="M392" s="266"/>
      <c r="N392" s="267"/>
      <c r="O392" s="272" t="s">
        <v>1101</v>
      </c>
      <c r="P392" s="272"/>
      <c r="Q392" s="272"/>
      <c r="R392" s="272"/>
      <c r="S392" s="272"/>
      <c r="T392" s="272"/>
      <c r="U392" s="272"/>
      <c r="V392" s="272"/>
      <c r="W392" s="272"/>
      <c r="X392" s="273"/>
      <c r="Y392" s="109"/>
      <c r="Z392" s="109"/>
    </row>
    <row r="393" spans="1:26" s="44" customFormat="1" x14ac:dyDescent="0.5">
      <c r="A393" s="269"/>
      <c r="B393" s="187" t="s">
        <v>1072</v>
      </c>
      <c r="C393" s="190" t="s">
        <v>1073</v>
      </c>
      <c r="D393" s="278"/>
      <c r="E393" s="278"/>
      <c r="F393" s="190" t="s">
        <v>1075</v>
      </c>
      <c r="G393" s="277" t="s">
        <v>19</v>
      </c>
      <c r="H393" s="290" t="s">
        <v>20</v>
      </c>
      <c r="I393" s="277" t="s">
        <v>21</v>
      </c>
      <c r="J393" s="183"/>
      <c r="K393" s="261" t="s">
        <v>1079</v>
      </c>
      <c r="L393" s="283" t="s">
        <v>1080</v>
      </c>
      <c r="M393" s="180"/>
      <c r="N393" s="185" t="s">
        <v>1086</v>
      </c>
      <c r="O393" s="316" t="s">
        <v>1071</v>
      </c>
      <c r="P393" s="186"/>
      <c r="Q393" s="186"/>
      <c r="R393" s="186"/>
      <c r="S393" s="308" t="s">
        <v>1088</v>
      </c>
      <c r="T393" s="309"/>
      <c r="U393" s="309"/>
      <c r="V393" s="309"/>
      <c r="W393" s="310"/>
      <c r="X393" s="261" t="s">
        <v>1100</v>
      </c>
      <c r="Y393" s="109"/>
      <c r="Z393" s="109"/>
    </row>
    <row r="394" spans="1:26" s="44" customFormat="1" x14ac:dyDescent="0.5">
      <c r="A394" s="269"/>
      <c r="B394" s="187" t="s">
        <v>22</v>
      </c>
      <c r="C394" s="190" t="s">
        <v>1074</v>
      </c>
      <c r="D394" s="278"/>
      <c r="E394" s="278"/>
      <c r="F394" s="24" t="s">
        <v>1076</v>
      </c>
      <c r="G394" s="278"/>
      <c r="H394" s="290"/>
      <c r="I394" s="278"/>
      <c r="J394" s="183" t="s">
        <v>1078</v>
      </c>
      <c r="K394" s="262"/>
      <c r="L394" s="283"/>
      <c r="M394" s="181" t="s">
        <v>1081</v>
      </c>
      <c r="N394" s="185" t="s">
        <v>1085</v>
      </c>
      <c r="O394" s="317"/>
      <c r="P394" s="187"/>
      <c r="Q394" s="187" t="s">
        <v>1072</v>
      </c>
      <c r="R394" s="187" t="s">
        <v>1094</v>
      </c>
      <c r="S394" s="180"/>
      <c r="T394" s="281" t="s">
        <v>1079</v>
      </c>
      <c r="U394" s="261" t="s">
        <v>1080</v>
      </c>
      <c r="V394" s="184"/>
      <c r="W394" s="180" t="s">
        <v>1097</v>
      </c>
      <c r="X394" s="262"/>
      <c r="Y394" s="109"/>
      <c r="Z394" s="109"/>
    </row>
    <row r="395" spans="1:26" s="44" customFormat="1" x14ac:dyDescent="0.5">
      <c r="A395" s="269"/>
      <c r="B395" s="187"/>
      <c r="C395" s="190" t="s">
        <v>861</v>
      </c>
      <c r="D395" s="278"/>
      <c r="E395" s="278"/>
      <c r="F395" s="190" t="s">
        <v>1077</v>
      </c>
      <c r="G395" s="278"/>
      <c r="H395" s="290"/>
      <c r="I395" s="278"/>
      <c r="J395" s="183" t="s">
        <v>1082</v>
      </c>
      <c r="K395" s="262"/>
      <c r="L395" s="283"/>
      <c r="M395" s="181" t="s">
        <v>1084</v>
      </c>
      <c r="N395" s="185" t="s">
        <v>1087</v>
      </c>
      <c r="O395" s="317"/>
      <c r="P395" s="187" t="s">
        <v>1090</v>
      </c>
      <c r="Q395" s="187" t="s">
        <v>1091</v>
      </c>
      <c r="R395" s="187" t="s">
        <v>1095</v>
      </c>
      <c r="S395" s="181" t="s">
        <v>1078</v>
      </c>
      <c r="T395" s="284"/>
      <c r="U395" s="262"/>
      <c r="V395" s="184" t="s">
        <v>1081</v>
      </c>
      <c r="W395" s="181" t="s">
        <v>1098</v>
      </c>
      <c r="X395" s="262"/>
      <c r="Y395" s="109"/>
      <c r="Z395" s="109"/>
    </row>
    <row r="396" spans="1:26" s="44" customFormat="1" x14ac:dyDescent="0.5">
      <c r="A396" s="187"/>
      <c r="B396" s="187"/>
      <c r="C396" s="190"/>
      <c r="D396" s="190"/>
      <c r="E396" s="190"/>
      <c r="F396" s="190"/>
      <c r="G396" s="278"/>
      <c r="H396" s="290"/>
      <c r="I396" s="278"/>
      <c r="J396" s="183" t="s">
        <v>1083</v>
      </c>
      <c r="K396" s="262"/>
      <c r="L396" s="283"/>
      <c r="M396" s="181" t="s">
        <v>1085</v>
      </c>
      <c r="N396" s="185" t="s">
        <v>1072</v>
      </c>
      <c r="O396" s="317"/>
      <c r="P396" s="187"/>
      <c r="Q396" s="187" t="s">
        <v>1092</v>
      </c>
      <c r="R396" s="187" t="s">
        <v>1096</v>
      </c>
      <c r="S396" s="181" t="s">
        <v>1082</v>
      </c>
      <c r="T396" s="284"/>
      <c r="U396" s="262"/>
      <c r="V396" s="184" t="s">
        <v>1084</v>
      </c>
      <c r="W396" s="181" t="s">
        <v>1091</v>
      </c>
      <c r="X396" s="262"/>
      <c r="Y396" s="109"/>
      <c r="Z396" s="109"/>
    </row>
    <row r="397" spans="1:26" s="44" customFormat="1" x14ac:dyDescent="0.5">
      <c r="A397" s="193"/>
      <c r="B397" s="188"/>
      <c r="C397" s="191"/>
      <c r="D397" s="191"/>
      <c r="E397" s="191"/>
      <c r="F397" s="191"/>
      <c r="G397" s="191"/>
      <c r="H397" s="22"/>
      <c r="I397" s="191"/>
      <c r="J397" s="192"/>
      <c r="K397" s="191"/>
      <c r="L397" s="22"/>
      <c r="M397" s="191"/>
      <c r="N397" s="23"/>
      <c r="O397" s="318"/>
      <c r="P397" s="188"/>
      <c r="Q397" s="188" t="s">
        <v>1093</v>
      </c>
      <c r="R397" s="188"/>
      <c r="S397" s="182" t="s">
        <v>1083</v>
      </c>
      <c r="T397" s="296"/>
      <c r="U397" s="263"/>
      <c r="V397" s="30" t="s">
        <v>1085</v>
      </c>
      <c r="W397" s="182" t="s">
        <v>1099</v>
      </c>
      <c r="X397" s="263"/>
      <c r="Y397" s="109"/>
      <c r="Z397" s="109"/>
    </row>
    <row r="398" spans="1:26" s="44" customFormat="1" x14ac:dyDescent="0.5">
      <c r="A398" s="253">
        <v>2141</v>
      </c>
      <c r="B398" s="33" t="s">
        <v>13</v>
      </c>
      <c r="C398" s="32">
        <v>53615</v>
      </c>
      <c r="D398" s="32">
        <v>500</v>
      </c>
      <c r="E398" s="32">
        <v>1307</v>
      </c>
      <c r="F398" s="32">
        <v>5</v>
      </c>
      <c r="G398" s="32">
        <v>2</v>
      </c>
      <c r="H398" s="32">
        <v>3</v>
      </c>
      <c r="I398" s="32">
        <v>31</v>
      </c>
      <c r="J398" s="32"/>
      <c r="K398" s="32">
        <f>SUM(G398*400+H398*100+I398)</f>
        <v>1131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42" t="s">
        <v>32</v>
      </c>
    </row>
    <row r="399" spans="1:26" s="44" customFormat="1" x14ac:dyDescent="0.5">
      <c r="A399" s="253">
        <v>2142</v>
      </c>
      <c r="B399" s="33" t="s">
        <v>13</v>
      </c>
      <c r="C399" s="32">
        <v>38499</v>
      </c>
      <c r="D399" s="32">
        <v>100</v>
      </c>
      <c r="E399" s="32">
        <v>2747</v>
      </c>
      <c r="F399" s="32">
        <v>12</v>
      </c>
      <c r="G399" s="32" t="s">
        <v>25</v>
      </c>
      <c r="H399" s="32">
        <v>1</v>
      </c>
      <c r="I399" s="32">
        <v>44</v>
      </c>
      <c r="J399" s="32"/>
      <c r="K399" s="32">
        <f>SUM(H399*100+I399)</f>
        <v>144</v>
      </c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42" t="s">
        <v>32</v>
      </c>
    </row>
    <row r="400" spans="1:26" s="44" customFormat="1" x14ac:dyDescent="0.5">
      <c r="A400" s="253">
        <v>2143</v>
      </c>
      <c r="B400" s="33" t="s">
        <v>13</v>
      </c>
      <c r="C400" s="32">
        <v>38500</v>
      </c>
      <c r="D400" s="32">
        <v>101</v>
      </c>
      <c r="E400" s="32">
        <v>2748</v>
      </c>
      <c r="F400" s="32">
        <v>12</v>
      </c>
      <c r="G400" s="32" t="s">
        <v>25</v>
      </c>
      <c r="H400" s="32">
        <v>1</v>
      </c>
      <c r="I400" s="32">
        <v>39</v>
      </c>
      <c r="J400" s="32"/>
      <c r="K400" s="32">
        <f>SUM(H400*100+I400)</f>
        <v>139</v>
      </c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42" t="s">
        <v>235</v>
      </c>
    </row>
    <row r="401" spans="1:24" s="44" customFormat="1" x14ac:dyDescent="0.5">
      <c r="A401" s="253">
        <v>2144</v>
      </c>
      <c r="B401" s="33" t="s">
        <v>13</v>
      </c>
      <c r="C401" s="32">
        <v>4440</v>
      </c>
      <c r="D401" s="32">
        <v>14</v>
      </c>
      <c r="E401" s="32">
        <v>5284</v>
      </c>
      <c r="F401" s="32">
        <v>12</v>
      </c>
      <c r="G401" s="32" t="s">
        <v>25</v>
      </c>
      <c r="H401" s="32">
        <v>1</v>
      </c>
      <c r="I401" s="32">
        <v>17</v>
      </c>
      <c r="J401" s="32"/>
      <c r="K401" s="32"/>
      <c r="L401" s="32"/>
      <c r="M401" s="32"/>
      <c r="N401" s="32">
        <f>SUM(H401*100+I401)</f>
        <v>117</v>
      </c>
      <c r="O401" s="32"/>
      <c r="P401" s="32"/>
      <c r="Q401" s="32"/>
      <c r="R401" s="32"/>
      <c r="S401" s="32"/>
      <c r="T401" s="32"/>
      <c r="U401" s="32"/>
      <c r="V401" s="32"/>
      <c r="W401" s="32"/>
      <c r="X401" s="42" t="s">
        <v>103</v>
      </c>
    </row>
    <row r="402" spans="1:24" s="44" customFormat="1" x14ac:dyDescent="0.5">
      <c r="A402" s="253">
        <v>2145</v>
      </c>
      <c r="B402" s="33" t="s">
        <v>13</v>
      </c>
      <c r="C402" s="32">
        <v>4439</v>
      </c>
      <c r="D402" s="32">
        <v>13</v>
      </c>
      <c r="E402" s="32">
        <v>5283</v>
      </c>
      <c r="F402" s="32">
        <v>12</v>
      </c>
      <c r="G402" s="32" t="s">
        <v>25</v>
      </c>
      <c r="H402" s="32" t="s">
        <v>25</v>
      </c>
      <c r="I402" s="32">
        <v>87</v>
      </c>
      <c r="J402" s="32"/>
      <c r="K402" s="32">
        <f>SUM(I402)</f>
        <v>87</v>
      </c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42" t="s">
        <v>32</v>
      </c>
    </row>
    <row r="403" spans="1:24" s="44" customFormat="1" x14ac:dyDescent="0.5">
      <c r="A403" s="253">
        <v>2146</v>
      </c>
      <c r="B403" s="33" t="s">
        <v>13</v>
      </c>
      <c r="C403" s="32">
        <v>4436</v>
      </c>
      <c r="D403" s="32">
        <v>10</v>
      </c>
      <c r="E403" s="32">
        <v>5280</v>
      </c>
      <c r="F403" s="32">
        <v>12</v>
      </c>
      <c r="G403" s="32" t="s">
        <v>25</v>
      </c>
      <c r="H403" s="32">
        <v>1</v>
      </c>
      <c r="I403" s="32">
        <v>19</v>
      </c>
      <c r="J403" s="32"/>
      <c r="K403" s="32">
        <f>SUM(H403*100+I403)</f>
        <v>119</v>
      </c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42" t="s">
        <v>32</v>
      </c>
    </row>
    <row r="404" spans="1:24" s="44" customFormat="1" x14ac:dyDescent="0.5">
      <c r="A404" s="253">
        <v>2147</v>
      </c>
      <c r="B404" s="33" t="s">
        <v>13</v>
      </c>
      <c r="C404" s="32">
        <v>4435</v>
      </c>
      <c r="D404" s="32">
        <v>9</v>
      </c>
      <c r="E404" s="32">
        <v>5279</v>
      </c>
      <c r="F404" s="32">
        <v>12</v>
      </c>
      <c r="G404" s="32" t="s">
        <v>25</v>
      </c>
      <c r="H404" s="32">
        <v>1</v>
      </c>
      <c r="I404" s="32">
        <v>20</v>
      </c>
      <c r="J404" s="32"/>
      <c r="K404" s="32">
        <f>SUM(H404*100+I404)</f>
        <v>120</v>
      </c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42" t="s">
        <v>32</v>
      </c>
    </row>
    <row r="405" spans="1:24" s="44" customFormat="1" x14ac:dyDescent="0.5">
      <c r="A405" s="253">
        <v>2148</v>
      </c>
      <c r="B405" s="33" t="s">
        <v>13</v>
      </c>
      <c r="C405" s="32">
        <v>8065</v>
      </c>
      <c r="D405" s="32">
        <v>16</v>
      </c>
      <c r="E405" s="32">
        <v>6720</v>
      </c>
      <c r="F405" s="32">
        <v>12</v>
      </c>
      <c r="G405" s="32" t="s">
        <v>25</v>
      </c>
      <c r="H405" s="32">
        <v>1</v>
      </c>
      <c r="I405" s="32">
        <v>33</v>
      </c>
      <c r="J405" s="32"/>
      <c r="K405" s="32"/>
      <c r="L405" s="32">
        <f>SUM(H405*100+I405)</f>
        <v>133</v>
      </c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42" t="s">
        <v>150</v>
      </c>
    </row>
    <row r="406" spans="1:24" s="44" customFormat="1" x14ac:dyDescent="0.5">
      <c r="A406" s="253">
        <v>2149</v>
      </c>
      <c r="B406" s="33" t="s">
        <v>13</v>
      </c>
      <c r="C406" s="32">
        <v>8067</v>
      </c>
      <c r="D406" s="32">
        <v>18</v>
      </c>
      <c r="E406" s="32">
        <v>6822</v>
      </c>
      <c r="F406" s="32">
        <v>12</v>
      </c>
      <c r="G406" s="32" t="s">
        <v>25</v>
      </c>
      <c r="H406" s="32">
        <v>1</v>
      </c>
      <c r="I406" s="32">
        <v>33</v>
      </c>
      <c r="J406" s="32"/>
      <c r="K406" s="32">
        <f>SUM(H406*100+I406)</f>
        <v>133</v>
      </c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42" t="s">
        <v>32</v>
      </c>
    </row>
    <row r="407" spans="1:24" s="44" customFormat="1" x14ac:dyDescent="0.5">
      <c r="A407" s="253">
        <v>2150</v>
      </c>
      <c r="B407" s="33" t="s">
        <v>13</v>
      </c>
      <c r="C407" s="32">
        <v>8069</v>
      </c>
      <c r="D407" s="32">
        <v>19</v>
      </c>
      <c r="E407" s="32">
        <v>6823</v>
      </c>
      <c r="F407" s="32">
        <v>12</v>
      </c>
      <c r="G407" s="32" t="s">
        <v>25</v>
      </c>
      <c r="H407" s="32">
        <v>1</v>
      </c>
      <c r="I407" s="32">
        <v>33</v>
      </c>
      <c r="J407" s="32"/>
      <c r="K407" s="32">
        <f>SUM(H407*100+I407)</f>
        <v>133</v>
      </c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42" t="s">
        <v>32</v>
      </c>
    </row>
    <row r="408" spans="1:24" s="44" customFormat="1" x14ac:dyDescent="0.5">
      <c r="A408" s="253">
        <v>2151</v>
      </c>
      <c r="B408" s="33" t="s">
        <v>13</v>
      </c>
      <c r="C408" s="32">
        <v>9247</v>
      </c>
      <c r="D408" s="32">
        <v>43</v>
      </c>
      <c r="E408" s="32">
        <v>7958</v>
      </c>
      <c r="F408" s="32">
        <v>12</v>
      </c>
      <c r="G408" s="32" t="s">
        <v>25</v>
      </c>
      <c r="H408" s="32">
        <v>1</v>
      </c>
      <c r="I408" s="32">
        <v>46</v>
      </c>
      <c r="J408" s="32"/>
      <c r="K408" s="32">
        <f>SUM(H408*100+I408)</f>
        <v>146</v>
      </c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42" t="s">
        <v>32</v>
      </c>
    </row>
    <row r="409" spans="1:24" s="44" customFormat="1" x14ac:dyDescent="0.5">
      <c r="A409" s="253">
        <v>2152</v>
      </c>
      <c r="B409" s="33" t="s">
        <v>13</v>
      </c>
      <c r="C409" s="32">
        <v>9074</v>
      </c>
      <c r="D409" s="32">
        <v>41</v>
      </c>
      <c r="E409" s="32">
        <v>7673</v>
      </c>
      <c r="F409" s="32">
        <v>12</v>
      </c>
      <c r="G409" s="32" t="s">
        <v>25</v>
      </c>
      <c r="H409" s="32" t="s">
        <v>25</v>
      </c>
      <c r="I409" s="32">
        <v>85</v>
      </c>
      <c r="J409" s="32"/>
      <c r="K409" s="32">
        <f>SUM(I409)</f>
        <v>85</v>
      </c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42" t="s">
        <v>32</v>
      </c>
    </row>
    <row r="410" spans="1:24" s="44" customFormat="1" x14ac:dyDescent="0.5">
      <c r="A410" s="253">
        <v>2153</v>
      </c>
      <c r="B410" s="33" t="s">
        <v>13</v>
      </c>
      <c r="C410" s="32">
        <v>9075</v>
      </c>
      <c r="D410" s="32">
        <v>42</v>
      </c>
      <c r="E410" s="32">
        <v>7674</v>
      </c>
      <c r="F410" s="32">
        <v>12</v>
      </c>
      <c r="G410" s="32" t="s">
        <v>25</v>
      </c>
      <c r="H410" s="32" t="s">
        <v>25</v>
      </c>
      <c r="I410" s="32">
        <v>85</v>
      </c>
      <c r="J410" s="32"/>
      <c r="K410" s="32">
        <f>SUM(I410)</f>
        <v>85</v>
      </c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42" t="s">
        <v>32</v>
      </c>
    </row>
    <row r="411" spans="1:24" s="44" customFormat="1" x14ac:dyDescent="0.5">
      <c r="A411" s="253">
        <v>2154</v>
      </c>
      <c r="B411" s="33" t="s">
        <v>13</v>
      </c>
      <c r="C411" s="32">
        <v>9073</v>
      </c>
      <c r="D411" s="32">
        <v>40</v>
      </c>
      <c r="E411" s="32">
        <v>7672</v>
      </c>
      <c r="F411" s="32">
        <v>12</v>
      </c>
      <c r="G411" s="32" t="s">
        <v>25</v>
      </c>
      <c r="H411" s="32" t="s">
        <v>25</v>
      </c>
      <c r="I411" s="32">
        <v>85</v>
      </c>
      <c r="J411" s="32"/>
      <c r="K411" s="32">
        <f>SUM(I411)</f>
        <v>85</v>
      </c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42" t="s">
        <v>32</v>
      </c>
    </row>
    <row r="412" spans="1:24" s="44" customFormat="1" x14ac:dyDescent="0.5">
      <c r="A412" s="253">
        <v>2155</v>
      </c>
      <c r="B412" s="33" t="s">
        <v>13</v>
      </c>
      <c r="C412" s="32">
        <v>4432</v>
      </c>
      <c r="D412" s="32">
        <v>29</v>
      </c>
      <c r="E412" s="32">
        <v>5359</v>
      </c>
      <c r="F412" s="32">
        <v>12</v>
      </c>
      <c r="G412" s="32">
        <v>1</v>
      </c>
      <c r="H412" s="32">
        <v>2</v>
      </c>
      <c r="I412" s="32">
        <v>73</v>
      </c>
      <c r="J412" s="32"/>
      <c r="K412" s="32"/>
      <c r="L412" s="32">
        <f>SUM(G412*400+H412*100+I412)</f>
        <v>673</v>
      </c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42" t="s">
        <v>1052</v>
      </c>
    </row>
    <row r="413" spans="1:24" s="44" customFormat="1" x14ac:dyDescent="0.5">
      <c r="A413" s="253">
        <v>2156</v>
      </c>
      <c r="B413" s="33" t="s">
        <v>13</v>
      </c>
      <c r="C413" s="32">
        <v>54260</v>
      </c>
      <c r="D413" s="32">
        <v>557</v>
      </c>
      <c r="E413" s="32">
        <v>1354</v>
      </c>
      <c r="F413" s="32">
        <v>12</v>
      </c>
      <c r="G413" s="32">
        <v>1</v>
      </c>
      <c r="H413" s="32">
        <v>3</v>
      </c>
      <c r="I413" s="32">
        <v>8</v>
      </c>
      <c r="J413" s="32"/>
      <c r="K413" s="32">
        <f>SUM(G413*400+H413*100+I413)</f>
        <v>708</v>
      </c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42" t="s">
        <v>862</v>
      </c>
    </row>
    <row r="414" spans="1:24" s="44" customFormat="1" x14ac:dyDescent="0.5">
      <c r="A414" s="253">
        <v>2157</v>
      </c>
      <c r="B414" s="33" t="s">
        <v>13</v>
      </c>
      <c r="C414" s="32">
        <v>57593</v>
      </c>
      <c r="D414" s="32">
        <v>559</v>
      </c>
      <c r="E414" s="32">
        <v>1352</v>
      </c>
      <c r="F414" s="32">
        <v>12</v>
      </c>
      <c r="G414" s="32">
        <v>1</v>
      </c>
      <c r="H414" s="32">
        <v>3</v>
      </c>
      <c r="I414" s="32">
        <v>26</v>
      </c>
      <c r="J414" s="32"/>
      <c r="K414" s="32">
        <f>SUM(G414*400+H414*100+I414)</f>
        <v>726</v>
      </c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42" t="s">
        <v>851</v>
      </c>
    </row>
    <row r="415" spans="1:24" s="44" customFormat="1" x14ac:dyDescent="0.5">
      <c r="A415" s="253">
        <v>2158</v>
      </c>
      <c r="B415" s="33" t="s">
        <v>13</v>
      </c>
      <c r="C415" s="32">
        <v>38422</v>
      </c>
      <c r="D415" s="32">
        <v>107</v>
      </c>
      <c r="E415" s="32">
        <v>3970</v>
      </c>
      <c r="F415" s="32"/>
      <c r="G415" s="32" t="s">
        <v>25</v>
      </c>
      <c r="H415" s="32">
        <v>1</v>
      </c>
      <c r="I415" s="32">
        <v>50</v>
      </c>
      <c r="J415" s="32"/>
      <c r="K415" s="32"/>
      <c r="L415" s="32"/>
      <c r="M415" s="32"/>
      <c r="N415" s="32">
        <f>SUM(H415*100+I415)</f>
        <v>150</v>
      </c>
      <c r="O415" s="32"/>
      <c r="P415" s="32"/>
      <c r="Q415" s="32"/>
      <c r="R415" s="32"/>
      <c r="S415" s="32"/>
      <c r="T415" s="32"/>
      <c r="U415" s="32"/>
      <c r="V415" s="32"/>
      <c r="W415" s="32"/>
      <c r="X415" s="42" t="s">
        <v>267</v>
      </c>
    </row>
    <row r="416" spans="1:24" s="44" customFormat="1" x14ac:dyDescent="0.5">
      <c r="A416" s="253">
        <v>2159</v>
      </c>
      <c r="B416" s="33" t="s">
        <v>13</v>
      </c>
      <c r="C416" s="32">
        <v>38515</v>
      </c>
      <c r="D416" s="32">
        <v>130</v>
      </c>
      <c r="E416" s="32">
        <v>2776</v>
      </c>
      <c r="F416" s="32">
        <v>12</v>
      </c>
      <c r="G416" s="32" t="s">
        <v>25</v>
      </c>
      <c r="H416" s="32">
        <v>1</v>
      </c>
      <c r="I416" s="32">
        <v>20.7</v>
      </c>
      <c r="J416" s="32"/>
      <c r="K416" s="32">
        <f>SUM(H416*100+I416)</f>
        <v>120.7</v>
      </c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42" t="s">
        <v>32</v>
      </c>
    </row>
    <row r="417" spans="1:26" s="44" customFormat="1" x14ac:dyDescent="0.5">
      <c r="A417" s="253">
        <v>2160</v>
      </c>
      <c r="B417" s="33" t="s">
        <v>13</v>
      </c>
      <c r="C417" s="32">
        <v>11789</v>
      </c>
      <c r="D417" s="32">
        <v>20</v>
      </c>
      <c r="E417" s="32">
        <v>9048</v>
      </c>
      <c r="F417" s="32">
        <v>12</v>
      </c>
      <c r="G417" s="32" t="s">
        <v>25</v>
      </c>
      <c r="H417" s="32">
        <v>1</v>
      </c>
      <c r="I417" s="32">
        <v>10</v>
      </c>
      <c r="J417" s="32"/>
      <c r="K417" s="32">
        <f>SUM(H417*100+I417)</f>
        <v>110</v>
      </c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42" t="s">
        <v>32</v>
      </c>
    </row>
    <row r="418" spans="1:26" s="44" customFormat="1" x14ac:dyDescent="0.5">
      <c r="A418" s="253">
        <v>2161</v>
      </c>
      <c r="B418" s="33" t="s">
        <v>13</v>
      </c>
      <c r="C418" s="32">
        <v>38517</v>
      </c>
      <c r="D418" s="32">
        <v>132</v>
      </c>
      <c r="E418" s="32">
        <v>2778</v>
      </c>
      <c r="F418" s="32">
        <v>12</v>
      </c>
      <c r="G418" s="32" t="s">
        <v>25</v>
      </c>
      <c r="H418" s="32" t="s">
        <v>25</v>
      </c>
      <c r="I418" s="32">
        <v>94.6</v>
      </c>
      <c r="J418" s="32"/>
      <c r="K418" s="32">
        <f>SUM(I418)</f>
        <v>94.6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42" t="s">
        <v>32</v>
      </c>
    </row>
    <row r="419" spans="1:26" s="44" customFormat="1" x14ac:dyDescent="0.5">
      <c r="A419" s="197">
        <v>2162</v>
      </c>
      <c r="B419" s="221" t="s">
        <v>13</v>
      </c>
      <c r="C419" s="223">
        <v>12267</v>
      </c>
      <c r="D419" s="223">
        <v>45</v>
      </c>
      <c r="E419" s="223">
        <v>9278</v>
      </c>
      <c r="F419" s="223">
        <v>12</v>
      </c>
      <c r="G419" s="223" t="s">
        <v>25</v>
      </c>
      <c r="H419" s="223" t="s">
        <v>25</v>
      </c>
      <c r="I419" s="223">
        <v>20.399999999999999</v>
      </c>
      <c r="J419" s="223"/>
      <c r="K419" s="223"/>
      <c r="L419" s="223">
        <f>SUM(I419)</f>
        <v>20.399999999999999</v>
      </c>
      <c r="M419" s="223"/>
      <c r="N419" s="223"/>
      <c r="O419" s="223"/>
      <c r="P419" s="223"/>
      <c r="Q419" s="223"/>
      <c r="R419" s="223"/>
      <c r="S419" s="223"/>
      <c r="T419" s="223"/>
      <c r="U419" s="223"/>
      <c r="V419" s="223"/>
      <c r="W419" s="223"/>
      <c r="X419" s="230" t="s">
        <v>150</v>
      </c>
    </row>
    <row r="420" spans="1:26" s="44" customFormat="1" x14ac:dyDescent="0.5">
      <c r="A420" s="253">
        <v>2163</v>
      </c>
      <c r="B420" s="71" t="s">
        <v>13</v>
      </c>
      <c r="C420" s="45">
        <v>12266</v>
      </c>
      <c r="D420" s="45">
        <v>47</v>
      </c>
      <c r="E420" s="45">
        <v>9280</v>
      </c>
      <c r="F420" s="45">
        <v>12</v>
      </c>
      <c r="G420" s="45" t="s">
        <v>25</v>
      </c>
      <c r="H420" s="45" t="s">
        <v>25</v>
      </c>
      <c r="I420" s="45">
        <v>50</v>
      </c>
      <c r="J420" s="45"/>
      <c r="K420" s="45">
        <f>SUM(I420)</f>
        <v>50</v>
      </c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75" t="s">
        <v>863</v>
      </c>
    </row>
    <row r="421" spans="1:26" s="44" customFormat="1" ht="27.75" x14ac:dyDescent="0.65">
      <c r="A421" s="275" t="s">
        <v>2024</v>
      </c>
      <c r="B421" s="275"/>
      <c r="C421" s="275"/>
      <c r="D421" s="275"/>
      <c r="E421" s="275"/>
      <c r="F421" s="275"/>
      <c r="G421" s="275"/>
      <c r="H421" s="275"/>
      <c r="I421" s="275"/>
      <c r="J421" s="275"/>
      <c r="K421" s="275"/>
      <c r="L421" s="275"/>
      <c r="M421" s="275"/>
      <c r="N421" s="275"/>
      <c r="O421" s="275"/>
      <c r="P421" s="275"/>
      <c r="Q421" s="275"/>
      <c r="R421" s="275"/>
      <c r="S421" s="275"/>
      <c r="T421" s="275"/>
      <c r="U421" s="275"/>
      <c r="V421" s="275"/>
      <c r="W421" s="275"/>
      <c r="X421" s="275"/>
    </row>
    <row r="422" spans="1:26" s="44" customFormat="1" ht="27.75" x14ac:dyDescent="0.5">
      <c r="A422" s="313" t="s">
        <v>1102</v>
      </c>
      <c r="B422" s="313"/>
      <c r="C422" s="313"/>
      <c r="D422" s="313"/>
      <c r="E422" s="313"/>
      <c r="F422" s="313"/>
      <c r="G422" s="313"/>
      <c r="H422" s="313"/>
      <c r="I422" s="313"/>
      <c r="J422" s="313"/>
      <c r="K422" s="313"/>
      <c r="L422" s="313"/>
      <c r="M422" s="313"/>
      <c r="N422" s="313"/>
      <c r="O422" s="313"/>
      <c r="P422" s="313"/>
      <c r="Q422" s="313"/>
      <c r="R422" s="313"/>
      <c r="S422" s="313"/>
      <c r="T422" s="313"/>
      <c r="U422" s="313"/>
      <c r="V422" s="313"/>
      <c r="W422" s="313"/>
      <c r="X422" s="313"/>
      <c r="Y422" s="163"/>
      <c r="Z422" s="163"/>
    </row>
    <row r="423" spans="1:26" s="44" customFormat="1" ht="27.75" x14ac:dyDescent="0.5">
      <c r="A423" s="276" t="s">
        <v>1069</v>
      </c>
      <c r="B423" s="276"/>
      <c r="C423" s="276"/>
      <c r="D423" s="276"/>
      <c r="E423" s="276"/>
      <c r="F423" s="276"/>
      <c r="G423" s="276"/>
      <c r="H423" s="276"/>
      <c r="I423" s="276"/>
      <c r="J423" s="276"/>
      <c r="K423" s="276"/>
      <c r="L423" s="276"/>
      <c r="M423" s="276"/>
      <c r="N423" s="276"/>
      <c r="O423" s="276"/>
      <c r="P423" s="276"/>
      <c r="Q423" s="276"/>
      <c r="R423" s="276"/>
      <c r="S423" s="276"/>
      <c r="T423" s="276"/>
      <c r="U423" s="276"/>
      <c r="V423" s="276"/>
      <c r="W423" s="276"/>
      <c r="X423" s="276"/>
      <c r="Y423" s="163"/>
      <c r="Z423" s="163"/>
    </row>
    <row r="424" spans="1:26" s="44" customFormat="1" ht="27.75" x14ac:dyDescent="0.65">
      <c r="A424" s="275" t="s">
        <v>1070</v>
      </c>
      <c r="B424" s="275"/>
      <c r="C424" s="275"/>
      <c r="D424" s="275"/>
      <c r="E424" s="275"/>
      <c r="F424" s="275"/>
      <c r="G424" s="275"/>
      <c r="H424" s="275"/>
      <c r="I424" s="275"/>
      <c r="J424" s="275"/>
      <c r="K424" s="275"/>
      <c r="L424" s="275"/>
      <c r="M424" s="275"/>
      <c r="N424" s="275"/>
      <c r="O424" s="275"/>
      <c r="P424" s="275"/>
      <c r="Q424" s="275"/>
      <c r="R424" s="275"/>
      <c r="S424" s="275"/>
      <c r="T424" s="275"/>
      <c r="U424" s="275"/>
      <c r="V424" s="275"/>
      <c r="W424" s="275"/>
      <c r="X424" s="275"/>
      <c r="Y424" s="164"/>
      <c r="Z424" s="164"/>
    </row>
    <row r="425" spans="1:26" s="44" customFormat="1" ht="27.75" x14ac:dyDescent="0.65">
      <c r="A425" s="275"/>
      <c r="B425" s="275"/>
      <c r="C425" s="275"/>
      <c r="D425" s="275"/>
      <c r="E425" s="275"/>
      <c r="F425" s="275"/>
      <c r="G425" s="275"/>
      <c r="H425" s="275"/>
      <c r="I425" s="275"/>
      <c r="J425" s="275"/>
      <c r="K425" s="275"/>
      <c r="L425" s="275"/>
      <c r="M425" s="275"/>
      <c r="N425" s="275"/>
      <c r="O425" s="275"/>
      <c r="P425" s="275"/>
      <c r="Q425" s="275"/>
      <c r="R425" s="275"/>
      <c r="S425" s="275"/>
      <c r="T425" s="275"/>
      <c r="U425" s="275"/>
      <c r="V425" s="275"/>
      <c r="W425" s="275"/>
      <c r="X425" s="275"/>
      <c r="Y425" s="275"/>
      <c r="Z425" s="275"/>
    </row>
    <row r="426" spans="1:26" s="44" customFormat="1" x14ac:dyDescent="0.5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</row>
    <row r="427" spans="1:26" s="44" customFormat="1" x14ac:dyDescent="0.5">
      <c r="A427" s="268" t="s">
        <v>1071</v>
      </c>
      <c r="B427" s="186"/>
      <c r="C427" s="189"/>
      <c r="D427" s="277" t="s">
        <v>0</v>
      </c>
      <c r="E427" s="277" t="s">
        <v>1</v>
      </c>
      <c r="F427" s="189"/>
      <c r="G427" s="291" t="s">
        <v>18</v>
      </c>
      <c r="H427" s="292"/>
      <c r="I427" s="293"/>
      <c r="J427" s="265" t="s">
        <v>1088</v>
      </c>
      <c r="K427" s="266"/>
      <c r="L427" s="266"/>
      <c r="M427" s="266"/>
      <c r="N427" s="267"/>
      <c r="O427" s="272" t="s">
        <v>1101</v>
      </c>
      <c r="P427" s="272"/>
      <c r="Q427" s="272"/>
      <c r="R427" s="272"/>
      <c r="S427" s="272"/>
      <c r="T427" s="272"/>
      <c r="U427" s="272"/>
      <c r="V427" s="272"/>
      <c r="W427" s="272"/>
      <c r="X427" s="273"/>
      <c r="Y427" s="109"/>
      <c r="Z427" s="109"/>
    </row>
    <row r="428" spans="1:26" s="44" customFormat="1" x14ac:dyDescent="0.5">
      <c r="A428" s="269"/>
      <c r="B428" s="187" t="s">
        <v>1072</v>
      </c>
      <c r="C428" s="190" t="s">
        <v>1073</v>
      </c>
      <c r="D428" s="278"/>
      <c r="E428" s="278"/>
      <c r="F428" s="190" t="s">
        <v>1075</v>
      </c>
      <c r="G428" s="277" t="s">
        <v>19</v>
      </c>
      <c r="H428" s="290" t="s">
        <v>20</v>
      </c>
      <c r="I428" s="277" t="s">
        <v>21</v>
      </c>
      <c r="J428" s="183"/>
      <c r="K428" s="261" t="s">
        <v>1079</v>
      </c>
      <c r="L428" s="283" t="s">
        <v>1080</v>
      </c>
      <c r="M428" s="180"/>
      <c r="N428" s="185" t="s">
        <v>1086</v>
      </c>
      <c r="O428" s="316" t="s">
        <v>1071</v>
      </c>
      <c r="P428" s="186"/>
      <c r="Q428" s="186"/>
      <c r="R428" s="186"/>
      <c r="S428" s="308" t="s">
        <v>1088</v>
      </c>
      <c r="T428" s="309"/>
      <c r="U428" s="309"/>
      <c r="V428" s="309"/>
      <c r="W428" s="310"/>
      <c r="X428" s="261" t="s">
        <v>1100</v>
      </c>
      <c r="Y428" s="109"/>
      <c r="Z428" s="109"/>
    </row>
    <row r="429" spans="1:26" s="44" customFormat="1" x14ac:dyDescent="0.5">
      <c r="A429" s="269"/>
      <c r="B429" s="187" t="s">
        <v>22</v>
      </c>
      <c r="C429" s="190" t="s">
        <v>1074</v>
      </c>
      <c r="D429" s="278"/>
      <c r="E429" s="278"/>
      <c r="F429" s="24" t="s">
        <v>1076</v>
      </c>
      <c r="G429" s="278"/>
      <c r="H429" s="290"/>
      <c r="I429" s="278"/>
      <c r="J429" s="183" t="s">
        <v>1078</v>
      </c>
      <c r="K429" s="262"/>
      <c r="L429" s="283"/>
      <c r="M429" s="181" t="s">
        <v>1081</v>
      </c>
      <c r="N429" s="185" t="s">
        <v>1085</v>
      </c>
      <c r="O429" s="317"/>
      <c r="P429" s="187"/>
      <c r="Q429" s="187" t="s">
        <v>1072</v>
      </c>
      <c r="R429" s="187" t="s">
        <v>1094</v>
      </c>
      <c r="S429" s="180"/>
      <c r="T429" s="281" t="s">
        <v>1079</v>
      </c>
      <c r="U429" s="261" t="s">
        <v>1080</v>
      </c>
      <c r="V429" s="184"/>
      <c r="W429" s="180" t="s">
        <v>1097</v>
      </c>
      <c r="X429" s="262"/>
      <c r="Y429" s="109"/>
      <c r="Z429" s="109"/>
    </row>
    <row r="430" spans="1:26" s="44" customFormat="1" x14ac:dyDescent="0.5">
      <c r="A430" s="269"/>
      <c r="B430" s="187"/>
      <c r="C430" s="190" t="s">
        <v>861</v>
      </c>
      <c r="D430" s="278"/>
      <c r="E430" s="278"/>
      <c r="F430" s="190" t="s">
        <v>1077</v>
      </c>
      <c r="G430" s="278"/>
      <c r="H430" s="290"/>
      <c r="I430" s="278"/>
      <c r="J430" s="183" t="s">
        <v>1082</v>
      </c>
      <c r="K430" s="262"/>
      <c r="L430" s="283"/>
      <c r="M430" s="181" t="s">
        <v>1084</v>
      </c>
      <c r="N430" s="185" t="s">
        <v>1087</v>
      </c>
      <c r="O430" s="317"/>
      <c r="P430" s="187" t="s">
        <v>1090</v>
      </c>
      <c r="Q430" s="187" t="s">
        <v>1091</v>
      </c>
      <c r="R430" s="187" t="s">
        <v>1095</v>
      </c>
      <c r="S430" s="181" t="s">
        <v>1078</v>
      </c>
      <c r="T430" s="284"/>
      <c r="U430" s="262"/>
      <c r="V430" s="184" t="s">
        <v>1081</v>
      </c>
      <c r="W430" s="181" t="s">
        <v>1098</v>
      </c>
      <c r="X430" s="262"/>
      <c r="Y430" s="109"/>
      <c r="Z430" s="109"/>
    </row>
    <row r="431" spans="1:26" s="44" customFormat="1" x14ac:dyDescent="0.5">
      <c r="A431" s="187"/>
      <c r="B431" s="187"/>
      <c r="C431" s="190"/>
      <c r="D431" s="190"/>
      <c r="E431" s="190"/>
      <c r="F431" s="190"/>
      <c r="G431" s="278"/>
      <c r="H431" s="290"/>
      <c r="I431" s="278"/>
      <c r="J431" s="183" t="s">
        <v>1083</v>
      </c>
      <c r="K431" s="262"/>
      <c r="L431" s="283"/>
      <c r="M431" s="181" t="s">
        <v>1085</v>
      </c>
      <c r="N431" s="185" t="s">
        <v>1072</v>
      </c>
      <c r="O431" s="317"/>
      <c r="P431" s="187"/>
      <c r="Q431" s="187" t="s">
        <v>1092</v>
      </c>
      <c r="R431" s="187" t="s">
        <v>1096</v>
      </c>
      <c r="S431" s="181" t="s">
        <v>1082</v>
      </c>
      <c r="T431" s="284"/>
      <c r="U431" s="262"/>
      <c r="V431" s="184" t="s">
        <v>1084</v>
      </c>
      <c r="W431" s="181" t="s">
        <v>1091</v>
      </c>
      <c r="X431" s="262"/>
      <c r="Y431" s="109"/>
      <c r="Z431" s="109"/>
    </row>
    <row r="432" spans="1:26" s="44" customFormat="1" ht="24.75" customHeight="1" x14ac:dyDescent="0.5">
      <c r="A432" s="193"/>
      <c r="B432" s="188"/>
      <c r="C432" s="191"/>
      <c r="D432" s="191"/>
      <c r="E432" s="191"/>
      <c r="F432" s="191"/>
      <c r="G432" s="191"/>
      <c r="H432" s="22"/>
      <c r="I432" s="191"/>
      <c r="J432" s="192"/>
      <c r="K432" s="191"/>
      <c r="L432" s="22"/>
      <c r="M432" s="191"/>
      <c r="N432" s="23"/>
      <c r="O432" s="318"/>
      <c r="P432" s="188"/>
      <c r="Q432" s="188" t="s">
        <v>1093</v>
      </c>
      <c r="R432" s="188"/>
      <c r="S432" s="182" t="s">
        <v>1083</v>
      </c>
      <c r="T432" s="296"/>
      <c r="U432" s="263"/>
      <c r="V432" s="30" t="s">
        <v>1085</v>
      </c>
      <c r="W432" s="182" t="s">
        <v>1099</v>
      </c>
      <c r="X432" s="263"/>
      <c r="Y432" s="109"/>
      <c r="Z432" s="109"/>
    </row>
    <row r="433" spans="1:26" s="44" customFormat="1" ht="24.75" customHeight="1" x14ac:dyDescent="0.5">
      <c r="A433" s="257">
        <v>2164</v>
      </c>
      <c r="B433" s="33" t="s">
        <v>13</v>
      </c>
      <c r="C433" s="32">
        <v>12265</v>
      </c>
      <c r="D433" s="32">
        <v>46</v>
      </c>
      <c r="E433" s="32">
        <v>9279</v>
      </c>
      <c r="F433" s="32">
        <v>12</v>
      </c>
      <c r="G433" s="32" t="s">
        <v>25</v>
      </c>
      <c r="H433" s="32" t="s">
        <v>25</v>
      </c>
      <c r="I433" s="32">
        <v>50</v>
      </c>
      <c r="J433" s="32"/>
      <c r="K433" s="32">
        <f>SUM(I433)</f>
        <v>50</v>
      </c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228" t="s">
        <v>864</v>
      </c>
      <c r="Y433" s="109"/>
      <c r="Z433" s="109"/>
    </row>
    <row r="434" spans="1:26" s="44" customFormat="1" ht="24.75" customHeight="1" x14ac:dyDescent="0.5">
      <c r="A434" s="257">
        <v>2165</v>
      </c>
      <c r="B434" s="33" t="s">
        <v>13</v>
      </c>
      <c r="C434" s="32">
        <v>5462</v>
      </c>
      <c r="D434" s="32">
        <v>10</v>
      </c>
      <c r="E434" s="32">
        <v>5773</v>
      </c>
      <c r="F434" s="32">
        <v>12</v>
      </c>
      <c r="G434" s="32" t="s">
        <v>25</v>
      </c>
      <c r="H434" s="32" t="s">
        <v>25</v>
      </c>
      <c r="I434" s="32">
        <v>75</v>
      </c>
      <c r="J434" s="32"/>
      <c r="K434" s="32"/>
      <c r="L434" s="32">
        <f>SUM(I434)</f>
        <v>75</v>
      </c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228" t="s">
        <v>398</v>
      </c>
      <c r="Y434" s="109"/>
      <c r="Z434" s="109"/>
    </row>
    <row r="435" spans="1:26" s="44" customFormat="1" ht="24.75" customHeight="1" x14ac:dyDescent="0.5">
      <c r="A435" s="257">
        <v>2166</v>
      </c>
      <c r="B435" s="33" t="s">
        <v>13</v>
      </c>
      <c r="C435" s="32">
        <v>7679</v>
      </c>
      <c r="D435" s="32">
        <v>16</v>
      </c>
      <c r="E435" s="32">
        <v>6252</v>
      </c>
      <c r="F435" s="32">
        <v>12</v>
      </c>
      <c r="G435" s="32" t="s">
        <v>25</v>
      </c>
      <c r="H435" s="32">
        <v>2</v>
      </c>
      <c r="I435" s="32">
        <v>98</v>
      </c>
      <c r="J435" s="32"/>
      <c r="K435" s="32">
        <f>SUM(H435*100+I435)</f>
        <v>298</v>
      </c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228" t="s">
        <v>32</v>
      </c>
      <c r="Y435" s="109"/>
      <c r="Z435" s="109"/>
    </row>
    <row r="436" spans="1:26" s="44" customFormat="1" ht="24.75" customHeight="1" x14ac:dyDescent="0.5">
      <c r="A436" s="257">
        <v>2167</v>
      </c>
      <c r="B436" s="33" t="s">
        <v>13</v>
      </c>
      <c r="C436" s="32">
        <v>11951</v>
      </c>
      <c r="D436" s="32">
        <v>45</v>
      </c>
      <c r="E436" s="32">
        <v>9145</v>
      </c>
      <c r="F436" s="32">
        <v>12</v>
      </c>
      <c r="G436" s="32" t="s">
        <v>25</v>
      </c>
      <c r="H436" s="32">
        <v>1</v>
      </c>
      <c r="I436" s="32">
        <v>78</v>
      </c>
      <c r="J436" s="32"/>
      <c r="K436" s="32"/>
      <c r="L436" s="32"/>
      <c r="M436" s="32"/>
      <c r="N436" s="32">
        <f>SUM(H436*100+I436)</f>
        <v>178</v>
      </c>
      <c r="O436" s="32"/>
      <c r="P436" s="32"/>
      <c r="Q436" s="32"/>
      <c r="R436" s="32"/>
      <c r="S436" s="32"/>
      <c r="T436" s="32"/>
      <c r="U436" s="32"/>
      <c r="V436" s="32"/>
      <c r="W436" s="32"/>
      <c r="X436" s="228" t="s">
        <v>865</v>
      </c>
      <c r="Y436" s="109"/>
      <c r="Z436" s="109"/>
    </row>
    <row r="437" spans="1:26" s="44" customFormat="1" ht="24.75" customHeight="1" x14ac:dyDescent="0.5">
      <c r="A437" s="257">
        <v>2168</v>
      </c>
      <c r="B437" s="33" t="s">
        <v>13</v>
      </c>
      <c r="C437" s="32">
        <v>11952</v>
      </c>
      <c r="D437" s="32">
        <v>38</v>
      </c>
      <c r="E437" s="32">
        <v>9146</v>
      </c>
      <c r="F437" s="32">
        <v>12</v>
      </c>
      <c r="G437" s="32" t="s">
        <v>25</v>
      </c>
      <c r="H437" s="32" t="s">
        <v>25</v>
      </c>
      <c r="I437" s="32">
        <v>81.400000000000006</v>
      </c>
      <c r="J437" s="32"/>
      <c r="K437" s="32">
        <f>SUM(I437)</f>
        <v>81.400000000000006</v>
      </c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228" t="s">
        <v>866</v>
      </c>
      <c r="Y437" s="109"/>
      <c r="Z437" s="109"/>
    </row>
    <row r="438" spans="1:26" s="44" customFormat="1" ht="24.75" customHeight="1" x14ac:dyDescent="0.5">
      <c r="A438" s="257">
        <v>2169</v>
      </c>
      <c r="B438" s="33" t="s">
        <v>13</v>
      </c>
      <c r="C438" s="32">
        <v>11953</v>
      </c>
      <c r="D438" s="32">
        <v>39</v>
      </c>
      <c r="E438" s="32">
        <v>9147</v>
      </c>
      <c r="F438" s="32">
        <v>12</v>
      </c>
      <c r="G438" s="32" t="s">
        <v>25</v>
      </c>
      <c r="H438" s="32" t="s">
        <v>25</v>
      </c>
      <c r="I438" s="32">
        <v>81.400000000000006</v>
      </c>
      <c r="J438" s="32"/>
      <c r="K438" s="32">
        <f>SUM(I438)</f>
        <v>81.400000000000006</v>
      </c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228" t="s">
        <v>867</v>
      </c>
      <c r="Y438" s="109"/>
      <c r="Z438" s="109"/>
    </row>
    <row r="439" spans="1:26" s="44" customFormat="1" ht="24.75" customHeight="1" x14ac:dyDescent="0.5">
      <c r="A439" s="257">
        <v>2170</v>
      </c>
      <c r="B439" s="33" t="s">
        <v>13</v>
      </c>
      <c r="C439" s="32">
        <v>11954</v>
      </c>
      <c r="D439" s="32">
        <v>40</v>
      </c>
      <c r="E439" s="32">
        <v>9148</v>
      </c>
      <c r="F439" s="32">
        <v>12</v>
      </c>
      <c r="G439" s="32" t="s">
        <v>25</v>
      </c>
      <c r="H439" s="32">
        <v>1</v>
      </c>
      <c r="I439" s="32">
        <v>62.9</v>
      </c>
      <c r="J439" s="32"/>
      <c r="K439" s="32">
        <f>SUM(H439*100+I439)</f>
        <v>162.9</v>
      </c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228" t="s">
        <v>32</v>
      </c>
      <c r="Y439" s="109"/>
      <c r="Z439" s="109"/>
    </row>
    <row r="440" spans="1:26" s="44" customFormat="1" ht="24.75" customHeight="1" x14ac:dyDescent="0.5">
      <c r="A440" s="257">
        <v>2171</v>
      </c>
      <c r="B440" s="33" t="s">
        <v>13</v>
      </c>
      <c r="C440" s="32">
        <v>53930</v>
      </c>
      <c r="D440" s="32">
        <v>532</v>
      </c>
      <c r="E440" s="32">
        <v>1332</v>
      </c>
      <c r="F440" s="32">
        <v>12</v>
      </c>
      <c r="G440" s="32">
        <v>2</v>
      </c>
      <c r="H440" s="32">
        <v>2</v>
      </c>
      <c r="I440" s="32">
        <v>96</v>
      </c>
      <c r="J440" s="32"/>
      <c r="K440" s="32"/>
      <c r="L440" s="32"/>
      <c r="M440" s="32"/>
      <c r="N440" s="32">
        <f>SUM(G440*400+H440*100+I440)</f>
        <v>1096</v>
      </c>
      <c r="O440" s="32"/>
      <c r="P440" s="32"/>
      <c r="Q440" s="32"/>
      <c r="R440" s="32"/>
      <c r="S440" s="32"/>
      <c r="T440" s="32"/>
      <c r="U440" s="32"/>
      <c r="V440" s="32"/>
      <c r="W440" s="32"/>
      <c r="X440" s="228" t="s">
        <v>868</v>
      </c>
      <c r="Y440" s="109"/>
      <c r="Z440" s="109"/>
    </row>
    <row r="441" spans="1:26" s="44" customFormat="1" ht="24.75" customHeight="1" x14ac:dyDescent="0.5">
      <c r="A441" s="257">
        <v>2172</v>
      </c>
      <c r="B441" s="33" t="s">
        <v>13</v>
      </c>
      <c r="C441" s="32">
        <v>38502</v>
      </c>
      <c r="D441" s="32">
        <v>103</v>
      </c>
      <c r="E441" s="32">
        <v>2750</v>
      </c>
      <c r="F441" s="32">
        <v>12</v>
      </c>
      <c r="G441" s="32" t="s">
        <v>25</v>
      </c>
      <c r="H441" s="32">
        <v>1</v>
      </c>
      <c r="I441" s="32">
        <v>10</v>
      </c>
      <c r="J441" s="32"/>
      <c r="K441" s="32"/>
      <c r="L441" s="32"/>
      <c r="M441" s="32"/>
      <c r="N441" s="32">
        <f>SUM(H441*100+I441)</f>
        <v>110</v>
      </c>
      <c r="O441" s="32"/>
      <c r="P441" s="32"/>
      <c r="Q441" s="32"/>
      <c r="R441" s="32"/>
      <c r="S441" s="32"/>
      <c r="T441" s="32"/>
      <c r="U441" s="32"/>
      <c r="V441" s="32"/>
      <c r="W441" s="32"/>
      <c r="X441" s="228" t="s">
        <v>737</v>
      </c>
      <c r="Y441" s="109"/>
      <c r="Z441" s="109"/>
    </row>
    <row r="442" spans="1:26" s="44" customFormat="1" ht="24.75" customHeight="1" x14ac:dyDescent="0.5">
      <c r="A442" s="257">
        <v>2173</v>
      </c>
      <c r="B442" s="33" t="s">
        <v>13</v>
      </c>
      <c r="C442" s="32">
        <v>38503</v>
      </c>
      <c r="D442" s="32">
        <v>104</v>
      </c>
      <c r="E442" s="32">
        <v>2751</v>
      </c>
      <c r="F442" s="32">
        <v>12</v>
      </c>
      <c r="G442" s="32" t="s">
        <v>25</v>
      </c>
      <c r="H442" s="32">
        <v>1</v>
      </c>
      <c r="I442" s="32">
        <v>4</v>
      </c>
      <c r="J442" s="32"/>
      <c r="K442" s="32">
        <f>SUM(H442*100+I442)</f>
        <v>104</v>
      </c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228" t="s">
        <v>32</v>
      </c>
      <c r="Y442" s="109"/>
      <c r="Z442" s="109"/>
    </row>
    <row r="443" spans="1:26" s="44" customFormat="1" ht="24.75" customHeight="1" x14ac:dyDescent="0.5">
      <c r="A443" s="257">
        <v>2174</v>
      </c>
      <c r="B443" s="33" t="s">
        <v>13</v>
      </c>
      <c r="C443" s="32">
        <v>11782</v>
      </c>
      <c r="D443" s="32">
        <v>34</v>
      </c>
      <c r="E443" s="32">
        <v>9049</v>
      </c>
      <c r="F443" s="32">
        <v>12</v>
      </c>
      <c r="G443" s="32" t="s">
        <v>25</v>
      </c>
      <c r="H443" s="32" t="s">
        <v>25</v>
      </c>
      <c r="I443" s="32">
        <v>85</v>
      </c>
      <c r="J443" s="32"/>
      <c r="K443" s="32">
        <f>SUM(I443)</f>
        <v>85</v>
      </c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228" t="s">
        <v>32</v>
      </c>
      <c r="Y443" s="109"/>
      <c r="Z443" s="109"/>
    </row>
    <row r="444" spans="1:26" s="44" customFormat="1" x14ac:dyDescent="0.5">
      <c r="A444" s="257">
        <v>2175</v>
      </c>
      <c r="B444" s="33" t="s">
        <v>13</v>
      </c>
      <c r="C444" s="32">
        <v>11783</v>
      </c>
      <c r="D444" s="32">
        <v>35</v>
      </c>
      <c r="E444" s="32">
        <v>9050</v>
      </c>
      <c r="F444" s="32">
        <v>12</v>
      </c>
      <c r="G444" s="32">
        <v>1</v>
      </c>
      <c r="H444" s="32" t="s">
        <v>25</v>
      </c>
      <c r="I444" s="32" t="s">
        <v>25</v>
      </c>
      <c r="J444" s="32"/>
      <c r="K444" s="32">
        <f>SUM(G444*400)</f>
        <v>400</v>
      </c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42" t="s">
        <v>32</v>
      </c>
    </row>
    <row r="445" spans="1:26" s="44" customFormat="1" x14ac:dyDescent="0.5">
      <c r="A445" s="257">
        <v>2176</v>
      </c>
      <c r="B445" s="33" t="s">
        <v>13</v>
      </c>
      <c r="C445" s="32">
        <v>11786</v>
      </c>
      <c r="D445" s="32">
        <v>25</v>
      </c>
      <c r="E445" s="32">
        <v>9053</v>
      </c>
      <c r="F445" s="32">
        <v>12</v>
      </c>
      <c r="G445" s="32" t="s">
        <v>25</v>
      </c>
      <c r="H445" s="32">
        <v>1</v>
      </c>
      <c r="I445" s="32">
        <v>24.2</v>
      </c>
      <c r="J445" s="32"/>
      <c r="K445" s="32">
        <f>SUM(H445*100+I445)</f>
        <v>124.2</v>
      </c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42" t="s">
        <v>32</v>
      </c>
    </row>
    <row r="446" spans="1:26" s="44" customFormat="1" x14ac:dyDescent="0.5">
      <c r="A446" s="257">
        <v>2177</v>
      </c>
      <c r="B446" s="33" t="s">
        <v>13</v>
      </c>
      <c r="C446" s="32">
        <v>11785</v>
      </c>
      <c r="D446" s="32">
        <v>37</v>
      </c>
      <c r="E446" s="32">
        <v>9052</v>
      </c>
      <c r="F446" s="32">
        <v>12</v>
      </c>
      <c r="G446" s="32" t="s">
        <v>25</v>
      </c>
      <c r="H446" s="32">
        <v>1</v>
      </c>
      <c r="I446" s="32">
        <v>24.2</v>
      </c>
      <c r="J446" s="32"/>
      <c r="K446" s="32">
        <f>SUM(H446*100+I446)</f>
        <v>124.2</v>
      </c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42" t="s">
        <v>32</v>
      </c>
    </row>
    <row r="447" spans="1:26" s="44" customFormat="1" x14ac:dyDescent="0.5">
      <c r="A447" s="257">
        <v>2178</v>
      </c>
      <c r="B447" s="33" t="s">
        <v>13</v>
      </c>
      <c r="C447" s="32">
        <v>38420</v>
      </c>
      <c r="D447" s="32">
        <v>105</v>
      </c>
      <c r="E447" s="32">
        <v>2752</v>
      </c>
      <c r="F447" s="32">
        <v>12</v>
      </c>
      <c r="G447" s="32">
        <v>1</v>
      </c>
      <c r="H447" s="32" t="s">
        <v>25</v>
      </c>
      <c r="I447" s="32">
        <v>4</v>
      </c>
      <c r="J447" s="32"/>
      <c r="K447" s="32">
        <f>SUM(G447*400+I447)</f>
        <v>404</v>
      </c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42" t="s">
        <v>32</v>
      </c>
    </row>
    <row r="448" spans="1:26" s="44" customFormat="1" x14ac:dyDescent="0.5">
      <c r="A448" s="257">
        <v>2179</v>
      </c>
      <c r="B448" s="33" t="s">
        <v>13</v>
      </c>
      <c r="C448" s="32">
        <v>56763</v>
      </c>
      <c r="D448" s="32">
        <v>534</v>
      </c>
      <c r="E448" s="32">
        <v>1334</v>
      </c>
      <c r="F448" s="32">
        <v>12</v>
      </c>
      <c r="G448" s="32">
        <v>1</v>
      </c>
      <c r="H448" s="32">
        <v>1</v>
      </c>
      <c r="I448" s="32">
        <v>42.1</v>
      </c>
      <c r="J448" s="32"/>
      <c r="K448" s="32"/>
      <c r="L448" s="32">
        <f>SUM(G448*400+H448*100+I448)</f>
        <v>542.1</v>
      </c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42" t="s">
        <v>802</v>
      </c>
    </row>
    <row r="449" spans="1:26" s="44" customFormat="1" x14ac:dyDescent="0.5">
      <c r="A449" s="257">
        <v>2180</v>
      </c>
      <c r="B449" s="33" t="s">
        <v>13</v>
      </c>
      <c r="C449" s="32">
        <v>4644</v>
      </c>
      <c r="D449" s="32">
        <v>764</v>
      </c>
      <c r="E449" s="32">
        <v>5467</v>
      </c>
      <c r="F449" s="32">
        <v>12</v>
      </c>
      <c r="G449" s="32">
        <v>1</v>
      </c>
      <c r="H449" s="32">
        <v>1</v>
      </c>
      <c r="I449" s="32">
        <v>45.6</v>
      </c>
      <c r="J449" s="32"/>
      <c r="K449" s="32">
        <f>SUM(G449*400+H449*100+I449)</f>
        <v>545.6</v>
      </c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42" t="s">
        <v>32</v>
      </c>
    </row>
    <row r="450" spans="1:26" s="44" customFormat="1" x14ac:dyDescent="0.5">
      <c r="A450" s="257">
        <v>2181</v>
      </c>
      <c r="B450" s="33" t="s">
        <v>13</v>
      </c>
      <c r="C450" s="32">
        <v>4643</v>
      </c>
      <c r="D450" s="32">
        <v>763</v>
      </c>
      <c r="E450" s="32">
        <v>5468</v>
      </c>
      <c r="F450" s="32">
        <v>12</v>
      </c>
      <c r="G450" s="32">
        <v>1</v>
      </c>
      <c r="H450" s="32" t="s">
        <v>25</v>
      </c>
      <c r="I450" s="32">
        <v>99</v>
      </c>
      <c r="J450" s="32"/>
      <c r="K450" s="32"/>
      <c r="L450" s="32"/>
      <c r="M450" s="32"/>
      <c r="N450" s="32">
        <f>SUM(G450*400+I450)</f>
        <v>499</v>
      </c>
      <c r="O450" s="32"/>
      <c r="P450" s="32"/>
      <c r="Q450" s="32"/>
      <c r="R450" s="32"/>
      <c r="S450" s="32"/>
      <c r="T450" s="32"/>
      <c r="U450" s="32"/>
      <c r="V450" s="32"/>
      <c r="W450" s="32"/>
      <c r="X450" s="42" t="s">
        <v>737</v>
      </c>
    </row>
    <row r="451" spans="1:26" s="44" customFormat="1" x14ac:dyDescent="0.5">
      <c r="A451" s="257">
        <v>2182</v>
      </c>
      <c r="B451" s="33" t="s">
        <v>13</v>
      </c>
      <c r="C451" s="32">
        <v>4642</v>
      </c>
      <c r="D451" s="32">
        <v>762</v>
      </c>
      <c r="E451" s="32">
        <v>5467</v>
      </c>
      <c r="F451" s="32">
        <v>12</v>
      </c>
      <c r="G451" s="32">
        <v>1</v>
      </c>
      <c r="H451" s="32" t="s">
        <v>25</v>
      </c>
      <c r="I451" s="32">
        <v>34.9</v>
      </c>
      <c r="J451" s="32"/>
      <c r="K451" s="32"/>
      <c r="L451" s="32"/>
      <c r="M451" s="32"/>
      <c r="N451" s="32">
        <f>SUM(G451*400+I451)</f>
        <v>434.9</v>
      </c>
      <c r="O451" s="32"/>
      <c r="P451" s="32"/>
      <c r="Q451" s="32"/>
      <c r="R451" s="32"/>
      <c r="S451" s="32"/>
      <c r="T451" s="32"/>
      <c r="U451" s="32"/>
      <c r="V451" s="32"/>
      <c r="W451" s="32"/>
      <c r="X451" s="42" t="s">
        <v>869</v>
      </c>
    </row>
    <row r="452" spans="1:26" s="44" customFormat="1" x14ac:dyDescent="0.5">
      <c r="A452" s="258">
        <v>2183</v>
      </c>
      <c r="B452" s="221" t="s">
        <v>13</v>
      </c>
      <c r="C452" s="223">
        <v>56569</v>
      </c>
      <c r="D452" s="223">
        <v>569</v>
      </c>
      <c r="E452" s="223">
        <v>3861</v>
      </c>
      <c r="F452" s="223">
        <v>12</v>
      </c>
      <c r="G452" s="223">
        <v>3</v>
      </c>
      <c r="H452" s="223">
        <v>1</v>
      </c>
      <c r="I452" s="223">
        <v>49.2</v>
      </c>
      <c r="J452" s="223"/>
      <c r="K452" s="223">
        <f>SUM(G452*400+H452*100+I452)</f>
        <v>1349.2</v>
      </c>
      <c r="L452" s="223"/>
      <c r="M452" s="223"/>
      <c r="N452" s="223"/>
      <c r="O452" s="223"/>
      <c r="P452" s="223"/>
      <c r="Q452" s="223"/>
      <c r="R452" s="223"/>
      <c r="S452" s="223"/>
      <c r="T452" s="223"/>
      <c r="U452" s="223"/>
      <c r="V452" s="223"/>
      <c r="W452" s="223"/>
      <c r="X452" s="230" t="s">
        <v>32</v>
      </c>
    </row>
    <row r="453" spans="1:26" s="44" customFormat="1" x14ac:dyDescent="0.5">
      <c r="A453" s="256">
        <v>2184</v>
      </c>
      <c r="B453" s="71" t="s">
        <v>13</v>
      </c>
      <c r="C453" s="45">
        <v>12052</v>
      </c>
      <c r="D453" s="45">
        <v>1336</v>
      </c>
      <c r="E453" s="45">
        <v>9188</v>
      </c>
      <c r="F453" s="45">
        <v>12</v>
      </c>
      <c r="G453" s="45" t="s">
        <v>25</v>
      </c>
      <c r="H453" s="45">
        <v>3</v>
      </c>
      <c r="I453" s="45">
        <v>29</v>
      </c>
      <c r="J453" s="45"/>
      <c r="K453" s="45">
        <f>SUM(H453*100+I453)</f>
        <v>329</v>
      </c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75" t="s">
        <v>32</v>
      </c>
    </row>
    <row r="454" spans="1:26" s="44" customFormat="1" ht="27.75" x14ac:dyDescent="0.65">
      <c r="A454" s="275" t="s">
        <v>2025</v>
      </c>
      <c r="B454" s="275"/>
      <c r="C454" s="275"/>
      <c r="D454" s="275"/>
      <c r="E454" s="275"/>
      <c r="F454" s="275"/>
      <c r="G454" s="275"/>
      <c r="H454" s="275"/>
      <c r="I454" s="275"/>
      <c r="J454" s="275"/>
      <c r="K454" s="275"/>
      <c r="L454" s="275"/>
      <c r="M454" s="275"/>
      <c r="N454" s="275"/>
      <c r="O454" s="275"/>
      <c r="P454" s="275"/>
      <c r="Q454" s="275"/>
      <c r="R454" s="275"/>
      <c r="S454" s="275"/>
      <c r="T454" s="275"/>
      <c r="U454" s="275"/>
      <c r="V454" s="275"/>
      <c r="W454" s="275"/>
      <c r="X454" s="275"/>
    </row>
    <row r="455" spans="1:26" s="44" customFormat="1" ht="27.75" x14ac:dyDescent="0.5">
      <c r="A455" s="313" t="s">
        <v>1102</v>
      </c>
      <c r="B455" s="313"/>
      <c r="C455" s="313"/>
      <c r="D455" s="313"/>
      <c r="E455" s="313"/>
      <c r="F455" s="313"/>
      <c r="G455" s="313"/>
      <c r="H455" s="313"/>
      <c r="I455" s="313"/>
      <c r="J455" s="313"/>
      <c r="K455" s="313"/>
      <c r="L455" s="313"/>
      <c r="M455" s="313"/>
      <c r="N455" s="313"/>
      <c r="O455" s="313"/>
      <c r="P455" s="313"/>
      <c r="Q455" s="313"/>
      <c r="R455" s="313"/>
      <c r="S455" s="313"/>
      <c r="T455" s="313"/>
      <c r="U455" s="313"/>
      <c r="V455" s="313"/>
      <c r="W455" s="313"/>
      <c r="X455" s="313"/>
      <c r="Y455" s="163"/>
      <c r="Z455" s="163"/>
    </row>
    <row r="456" spans="1:26" s="44" customFormat="1" ht="27.75" x14ac:dyDescent="0.5">
      <c r="A456" s="276" t="s">
        <v>1069</v>
      </c>
      <c r="B456" s="276"/>
      <c r="C456" s="276"/>
      <c r="D456" s="276"/>
      <c r="E456" s="276"/>
      <c r="F456" s="276"/>
      <c r="G456" s="276"/>
      <c r="H456" s="276"/>
      <c r="I456" s="276"/>
      <c r="J456" s="276"/>
      <c r="K456" s="276"/>
      <c r="L456" s="276"/>
      <c r="M456" s="276"/>
      <c r="N456" s="276"/>
      <c r="O456" s="276"/>
      <c r="P456" s="276"/>
      <c r="Q456" s="276"/>
      <c r="R456" s="276"/>
      <c r="S456" s="276"/>
      <c r="T456" s="276"/>
      <c r="U456" s="276"/>
      <c r="V456" s="276"/>
      <c r="W456" s="276"/>
      <c r="X456" s="276"/>
      <c r="Y456" s="163"/>
      <c r="Z456" s="163"/>
    </row>
    <row r="457" spans="1:26" s="44" customFormat="1" ht="27.75" x14ac:dyDescent="0.65">
      <c r="A457" s="275" t="s">
        <v>1070</v>
      </c>
      <c r="B457" s="275"/>
      <c r="C457" s="275"/>
      <c r="D457" s="275"/>
      <c r="E457" s="275"/>
      <c r="F457" s="275"/>
      <c r="G457" s="275"/>
      <c r="H457" s="275"/>
      <c r="I457" s="275"/>
      <c r="J457" s="275"/>
      <c r="K457" s="275"/>
      <c r="L457" s="275"/>
      <c r="M457" s="275"/>
      <c r="N457" s="275"/>
      <c r="O457" s="275"/>
      <c r="P457" s="275"/>
      <c r="Q457" s="275"/>
      <c r="R457" s="275"/>
      <c r="S457" s="275"/>
      <c r="T457" s="275"/>
      <c r="U457" s="275"/>
      <c r="V457" s="275"/>
      <c r="W457" s="275"/>
      <c r="X457" s="275"/>
      <c r="Y457" s="164"/>
      <c r="Z457" s="164"/>
    </row>
    <row r="458" spans="1:26" s="44" customFormat="1" ht="27.75" x14ac:dyDescent="0.65">
      <c r="A458" s="275"/>
      <c r="B458" s="275"/>
      <c r="C458" s="275"/>
      <c r="D458" s="275"/>
      <c r="E458" s="275"/>
      <c r="F458" s="275"/>
      <c r="G458" s="275"/>
      <c r="H458" s="275"/>
      <c r="I458" s="275"/>
      <c r="J458" s="275"/>
      <c r="K458" s="275"/>
      <c r="L458" s="275"/>
      <c r="M458" s="275"/>
      <c r="N458" s="275"/>
      <c r="O458" s="275"/>
      <c r="P458" s="275"/>
      <c r="Q458" s="275"/>
      <c r="R458" s="275"/>
      <c r="S458" s="275"/>
      <c r="T458" s="275"/>
      <c r="U458" s="275"/>
      <c r="V458" s="275"/>
      <c r="W458" s="275"/>
      <c r="X458" s="275"/>
      <c r="Y458" s="275"/>
      <c r="Z458" s="275"/>
    </row>
    <row r="459" spans="1:26" s="44" customFormat="1" x14ac:dyDescent="0.5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</row>
    <row r="460" spans="1:26" s="44" customFormat="1" x14ac:dyDescent="0.5">
      <c r="A460" s="268" t="s">
        <v>1071</v>
      </c>
      <c r="B460" s="186"/>
      <c r="C460" s="189"/>
      <c r="D460" s="277" t="s">
        <v>0</v>
      </c>
      <c r="E460" s="277" t="s">
        <v>1</v>
      </c>
      <c r="F460" s="189"/>
      <c r="G460" s="291" t="s">
        <v>18</v>
      </c>
      <c r="H460" s="292"/>
      <c r="I460" s="293"/>
      <c r="J460" s="265" t="s">
        <v>1088</v>
      </c>
      <c r="K460" s="266"/>
      <c r="L460" s="266"/>
      <c r="M460" s="266"/>
      <c r="N460" s="267"/>
      <c r="O460" s="272" t="s">
        <v>1101</v>
      </c>
      <c r="P460" s="272"/>
      <c r="Q460" s="272"/>
      <c r="R460" s="272"/>
      <c r="S460" s="272"/>
      <c r="T460" s="272"/>
      <c r="U460" s="272"/>
      <c r="V460" s="272"/>
      <c r="W460" s="272"/>
      <c r="X460" s="273"/>
      <c r="Y460" s="109"/>
      <c r="Z460" s="109"/>
    </row>
    <row r="461" spans="1:26" s="44" customFormat="1" x14ac:dyDescent="0.5">
      <c r="A461" s="269"/>
      <c r="B461" s="187" t="s">
        <v>1072</v>
      </c>
      <c r="C461" s="190" t="s">
        <v>1073</v>
      </c>
      <c r="D461" s="278"/>
      <c r="E461" s="278"/>
      <c r="F461" s="190" t="s">
        <v>1075</v>
      </c>
      <c r="G461" s="277" t="s">
        <v>19</v>
      </c>
      <c r="H461" s="290" t="s">
        <v>20</v>
      </c>
      <c r="I461" s="277" t="s">
        <v>21</v>
      </c>
      <c r="J461" s="183"/>
      <c r="K461" s="261" t="s">
        <v>1079</v>
      </c>
      <c r="L461" s="283" t="s">
        <v>1080</v>
      </c>
      <c r="M461" s="180"/>
      <c r="N461" s="185" t="s">
        <v>1086</v>
      </c>
      <c r="O461" s="316" t="s">
        <v>1071</v>
      </c>
      <c r="P461" s="186"/>
      <c r="Q461" s="186"/>
      <c r="R461" s="186"/>
      <c r="S461" s="308" t="s">
        <v>1088</v>
      </c>
      <c r="T461" s="309"/>
      <c r="U461" s="309"/>
      <c r="V461" s="309"/>
      <c r="W461" s="310"/>
      <c r="X461" s="261" t="s">
        <v>1100</v>
      </c>
      <c r="Y461" s="109"/>
      <c r="Z461" s="109"/>
    </row>
    <row r="462" spans="1:26" s="44" customFormat="1" x14ac:dyDescent="0.5">
      <c r="A462" s="269"/>
      <c r="B462" s="187" t="s">
        <v>22</v>
      </c>
      <c r="C462" s="190" t="s">
        <v>1074</v>
      </c>
      <c r="D462" s="278"/>
      <c r="E462" s="278"/>
      <c r="F462" s="24" t="s">
        <v>1076</v>
      </c>
      <c r="G462" s="278"/>
      <c r="H462" s="290"/>
      <c r="I462" s="278"/>
      <c r="J462" s="183" t="s">
        <v>1078</v>
      </c>
      <c r="K462" s="262"/>
      <c r="L462" s="283"/>
      <c r="M462" s="181" t="s">
        <v>1081</v>
      </c>
      <c r="N462" s="185" t="s">
        <v>1085</v>
      </c>
      <c r="O462" s="317"/>
      <c r="P462" s="187"/>
      <c r="Q462" s="187" t="s">
        <v>1072</v>
      </c>
      <c r="R462" s="187" t="s">
        <v>1094</v>
      </c>
      <c r="S462" s="180"/>
      <c r="T462" s="281" t="s">
        <v>1079</v>
      </c>
      <c r="U462" s="261" t="s">
        <v>1080</v>
      </c>
      <c r="V462" s="184"/>
      <c r="W462" s="180" t="s">
        <v>1097</v>
      </c>
      <c r="X462" s="262"/>
      <c r="Y462" s="109"/>
      <c r="Z462" s="109"/>
    </row>
    <row r="463" spans="1:26" s="44" customFormat="1" x14ac:dyDescent="0.5">
      <c r="A463" s="269"/>
      <c r="B463" s="187"/>
      <c r="C463" s="190" t="s">
        <v>861</v>
      </c>
      <c r="D463" s="278"/>
      <c r="E463" s="278"/>
      <c r="F463" s="190" t="s">
        <v>1077</v>
      </c>
      <c r="G463" s="278"/>
      <c r="H463" s="290"/>
      <c r="I463" s="278"/>
      <c r="J463" s="183" t="s">
        <v>1082</v>
      </c>
      <c r="K463" s="262"/>
      <c r="L463" s="283"/>
      <c r="M463" s="181" t="s">
        <v>1084</v>
      </c>
      <c r="N463" s="185" t="s">
        <v>1087</v>
      </c>
      <c r="O463" s="317"/>
      <c r="P463" s="187" t="s">
        <v>1090</v>
      </c>
      <c r="Q463" s="187" t="s">
        <v>1091</v>
      </c>
      <c r="R463" s="187" t="s">
        <v>1095</v>
      </c>
      <c r="S463" s="181" t="s">
        <v>1078</v>
      </c>
      <c r="T463" s="284"/>
      <c r="U463" s="262"/>
      <c r="V463" s="184" t="s">
        <v>1081</v>
      </c>
      <c r="W463" s="181" t="s">
        <v>1098</v>
      </c>
      <c r="X463" s="262"/>
      <c r="Y463" s="109"/>
      <c r="Z463" s="109"/>
    </row>
    <row r="464" spans="1:26" s="44" customFormat="1" x14ac:dyDescent="0.5">
      <c r="A464" s="187"/>
      <c r="B464" s="187"/>
      <c r="C464" s="190"/>
      <c r="D464" s="190"/>
      <c r="E464" s="190"/>
      <c r="F464" s="190"/>
      <c r="G464" s="278"/>
      <c r="H464" s="290"/>
      <c r="I464" s="278"/>
      <c r="J464" s="183" t="s">
        <v>1083</v>
      </c>
      <c r="K464" s="262"/>
      <c r="L464" s="283"/>
      <c r="M464" s="181" t="s">
        <v>1085</v>
      </c>
      <c r="N464" s="185" t="s">
        <v>1072</v>
      </c>
      <c r="O464" s="317"/>
      <c r="P464" s="187"/>
      <c r="Q464" s="187" t="s">
        <v>1092</v>
      </c>
      <c r="R464" s="187" t="s">
        <v>1096</v>
      </c>
      <c r="S464" s="181" t="s">
        <v>1082</v>
      </c>
      <c r="T464" s="284"/>
      <c r="U464" s="262"/>
      <c r="V464" s="184" t="s">
        <v>1084</v>
      </c>
      <c r="W464" s="181" t="s">
        <v>1091</v>
      </c>
      <c r="X464" s="262"/>
      <c r="Y464" s="109"/>
      <c r="Z464" s="109"/>
    </row>
    <row r="465" spans="1:26" s="44" customFormat="1" x14ac:dyDescent="0.5">
      <c r="A465" s="193"/>
      <c r="B465" s="188"/>
      <c r="C465" s="191"/>
      <c r="D465" s="191"/>
      <c r="E465" s="191"/>
      <c r="F465" s="191"/>
      <c r="G465" s="191"/>
      <c r="H465" s="22"/>
      <c r="I465" s="191"/>
      <c r="J465" s="192"/>
      <c r="K465" s="191"/>
      <c r="L465" s="22"/>
      <c r="M465" s="191"/>
      <c r="N465" s="23"/>
      <c r="O465" s="318"/>
      <c r="P465" s="188"/>
      <c r="Q465" s="188" t="s">
        <v>1093</v>
      </c>
      <c r="R465" s="188"/>
      <c r="S465" s="182" t="s">
        <v>1083</v>
      </c>
      <c r="T465" s="296"/>
      <c r="U465" s="263"/>
      <c r="V465" s="30" t="s">
        <v>1085</v>
      </c>
      <c r="W465" s="182" t="s">
        <v>1099</v>
      </c>
      <c r="X465" s="263"/>
      <c r="Y465" s="109"/>
      <c r="Z465" s="109"/>
    </row>
    <row r="466" spans="1:26" s="44" customFormat="1" x14ac:dyDescent="0.5">
      <c r="A466" s="193">
        <v>2185</v>
      </c>
      <c r="B466" s="33" t="s">
        <v>13</v>
      </c>
      <c r="C466" s="32">
        <v>8099</v>
      </c>
      <c r="D466" s="32">
        <v>133</v>
      </c>
      <c r="E466" s="32">
        <v>6936</v>
      </c>
      <c r="F466" s="32">
        <v>12</v>
      </c>
      <c r="G466" s="32">
        <v>1</v>
      </c>
      <c r="H466" s="32" t="s">
        <v>25</v>
      </c>
      <c r="I466" s="32" t="s">
        <v>25</v>
      </c>
      <c r="J466" s="32"/>
      <c r="K466" s="32">
        <f>SUM(G466*400)</f>
        <v>400</v>
      </c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228" t="s">
        <v>32</v>
      </c>
      <c r="Y466" s="109"/>
      <c r="Z466" s="109"/>
    </row>
    <row r="467" spans="1:26" s="44" customFormat="1" x14ac:dyDescent="0.5">
      <c r="A467" s="193">
        <v>2186</v>
      </c>
      <c r="B467" s="33" t="s">
        <v>13</v>
      </c>
      <c r="C467" s="32">
        <v>52189</v>
      </c>
      <c r="D467" s="32">
        <v>574</v>
      </c>
      <c r="E467" s="32">
        <v>1365</v>
      </c>
      <c r="F467" s="32">
        <v>12</v>
      </c>
      <c r="G467" s="32">
        <v>2</v>
      </c>
      <c r="H467" s="32" t="s">
        <v>25</v>
      </c>
      <c r="I467" s="32">
        <v>29.8</v>
      </c>
      <c r="J467" s="32"/>
      <c r="K467" s="32"/>
      <c r="L467" s="32"/>
      <c r="M467" s="32"/>
      <c r="N467" s="32">
        <f>SUM(G467*400+I467)</f>
        <v>829.8</v>
      </c>
      <c r="O467" s="32"/>
      <c r="P467" s="32"/>
      <c r="Q467" s="32"/>
      <c r="R467" s="32"/>
      <c r="S467" s="32"/>
      <c r="T467" s="32"/>
      <c r="U467" s="32"/>
      <c r="V467" s="32"/>
      <c r="W467" s="32"/>
      <c r="X467" s="228" t="s">
        <v>193</v>
      </c>
      <c r="Y467" s="109"/>
      <c r="Z467" s="109"/>
    </row>
    <row r="468" spans="1:26" s="44" customFormat="1" x14ac:dyDescent="0.5">
      <c r="A468" s="193">
        <v>2187</v>
      </c>
      <c r="B468" s="33" t="s">
        <v>13</v>
      </c>
      <c r="C468" s="32">
        <v>6008</v>
      </c>
      <c r="D468" s="32">
        <v>70</v>
      </c>
      <c r="E468" s="32">
        <v>6013</v>
      </c>
      <c r="F468" s="32">
        <v>12</v>
      </c>
      <c r="G468" s="32">
        <v>1</v>
      </c>
      <c r="H468" s="32">
        <v>3</v>
      </c>
      <c r="I468" s="32" t="s">
        <v>25</v>
      </c>
      <c r="J468" s="32"/>
      <c r="K468" s="32">
        <f>SUM(G468*400+H468*100)</f>
        <v>700</v>
      </c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228" t="s">
        <v>32</v>
      </c>
      <c r="Y468" s="109"/>
      <c r="Z468" s="109"/>
    </row>
    <row r="469" spans="1:26" s="44" customFormat="1" x14ac:dyDescent="0.5">
      <c r="A469" s="193">
        <v>2188</v>
      </c>
      <c r="B469" s="33" t="s">
        <v>13</v>
      </c>
      <c r="C469" s="32">
        <v>6009</v>
      </c>
      <c r="D469" s="32">
        <v>71</v>
      </c>
      <c r="E469" s="32">
        <v>6014</v>
      </c>
      <c r="F469" s="32">
        <v>12</v>
      </c>
      <c r="G469" s="32">
        <v>1</v>
      </c>
      <c r="H469" s="32" t="s">
        <v>25</v>
      </c>
      <c r="I469" s="32" t="s">
        <v>25</v>
      </c>
      <c r="J469" s="32"/>
      <c r="K469" s="32"/>
      <c r="L469" s="32">
        <f>SUM(G469*400)</f>
        <v>400</v>
      </c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228" t="s">
        <v>398</v>
      </c>
      <c r="Y469" s="109"/>
      <c r="Z469" s="109"/>
    </row>
    <row r="470" spans="1:26" s="44" customFormat="1" x14ac:dyDescent="0.5">
      <c r="A470" s="193">
        <v>2189</v>
      </c>
      <c r="B470" s="33" t="s">
        <v>13</v>
      </c>
      <c r="C470" s="32">
        <v>9970</v>
      </c>
      <c r="D470" s="32">
        <v>148</v>
      </c>
      <c r="E470" s="32">
        <v>8339</v>
      </c>
      <c r="F470" s="32">
        <v>12</v>
      </c>
      <c r="G470" s="32">
        <v>1</v>
      </c>
      <c r="H470" s="32" t="s">
        <v>25</v>
      </c>
      <c r="I470" s="32" t="s">
        <v>25</v>
      </c>
      <c r="J470" s="32"/>
      <c r="K470" s="32"/>
      <c r="L470" s="32">
        <f>SUM(G470*400)</f>
        <v>400</v>
      </c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228" t="s">
        <v>398</v>
      </c>
      <c r="Y470" s="109"/>
      <c r="Z470" s="109"/>
    </row>
    <row r="471" spans="1:26" s="44" customFormat="1" x14ac:dyDescent="0.5">
      <c r="A471" s="193">
        <v>2190</v>
      </c>
      <c r="B471" s="33" t="s">
        <v>13</v>
      </c>
      <c r="C471" s="32">
        <v>9971</v>
      </c>
      <c r="D471" s="32">
        <v>149</v>
      </c>
      <c r="E471" s="32">
        <v>8340</v>
      </c>
      <c r="F471" s="32">
        <v>12</v>
      </c>
      <c r="G471" s="32">
        <v>1</v>
      </c>
      <c r="H471" s="32" t="s">
        <v>25</v>
      </c>
      <c r="I471" s="32" t="s">
        <v>25</v>
      </c>
      <c r="J471" s="32"/>
      <c r="K471" s="32">
        <f>SUM(G471*400)</f>
        <v>400</v>
      </c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228" t="s">
        <v>870</v>
      </c>
      <c r="Y471" s="109"/>
      <c r="Z471" s="109"/>
    </row>
    <row r="472" spans="1:26" s="44" customFormat="1" x14ac:dyDescent="0.5">
      <c r="A472" s="193">
        <v>2191</v>
      </c>
      <c r="B472" s="33" t="s">
        <v>13</v>
      </c>
      <c r="C472" s="32">
        <v>11406</v>
      </c>
      <c r="D472" s="32">
        <v>179</v>
      </c>
      <c r="E472" s="32">
        <v>8916</v>
      </c>
      <c r="F472" s="32">
        <v>12</v>
      </c>
      <c r="G472" s="32" t="s">
        <v>25</v>
      </c>
      <c r="H472" s="32">
        <v>1</v>
      </c>
      <c r="I472" s="32" t="s">
        <v>25</v>
      </c>
      <c r="J472" s="32"/>
      <c r="K472" s="32">
        <f>SUM(H472*100)</f>
        <v>100</v>
      </c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228" t="s">
        <v>871</v>
      </c>
      <c r="Y472" s="109"/>
      <c r="Z472" s="109"/>
    </row>
    <row r="473" spans="1:26" s="44" customFormat="1" x14ac:dyDescent="0.5">
      <c r="A473" s="193">
        <v>2192</v>
      </c>
      <c r="B473" s="33" t="s">
        <v>13</v>
      </c>
      <c r="C473" s="32">
        <v>9972</v>
      </c>
      <c r="D473" s="32">
        <v>150</v>
      </c>
      <c r="E473" s="32">
        <v>8341</v>
      </c>
      <c r="F473" s="32">
        <v>12</v>
      </c>
      <c r="G473" s="32" t="s">
        <v>25</v>
      </c>
      <c r="H473" s="32">
        <v>3</v>
      </c>
      <c r="I473" s="32" t="s">
        <v>25</v>
      </c>
      <c r="J473" s="32"/>
      <c r="K473" s="32">
        <f>SUM(H473*100)</f>
        <v>300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228" t="s">
        <v>32</v>
      </c>
      <c r="Y473" s="109"/>
      <c r="Z473" s="109"/>
    </row>
    <row r="474" spans="1:26" s="44" customFormat="1" x14ac:dyDescent="0.5">
      <c r="A474" s="193">
        <v>2193</v>
      </c>
      <c r="B474" s="33" t="s">
        <v>13</v>
      </c>
      <c r="C474" s="32">
        <v>6010</v>
      </c>
      <c r="D474" s="32">
        <v>72</v>
      </c>
      <c r="E474" s="32">
        <v>6015</v>
      </c>
      <c r="F474" s="32">
        <v>12</v>
      </c>
      <c r="G474" s="32">
        <v>1</v>
      </c>
      <c r="H474" s="32" t="s">
        <v>25</v>
      </c>
      <c r="I474" s="32" t="s">
        <v>25</v>
      </c>
      <c r="J474" s="32"/>
      <c r="K474" s="32"/>
      <c r="L474" s="32"/>
      <c r="M474" s="32"/>
      <c r="N474" s="32">
        <f>SUM(G474*400)</f>
        <v>400</v>
      </c>
      <c r="O474" s="32"/>
      <c r="P474" s="32"/>
      <c r="Q474" s="32"/>
      <c r="R474" s="32"/>
      <c r="S474" s="32"/>
      <c r="T474" s="32"/>
      <c r="U474" s="32"/>
      <c r="V474" s="32"/>
      <c r="W474" s="32"/>
      <c r="X474" s="228" t="s">
        <v>872</v>
      </c>
      <c r="Y474" s="109"/>
      <c r="Z474" s="109"/>
    </row>
    <row r="475" spans="1:26" s="44" customFormat="1" x14ac:dyDescent="0.5">
      <c r="A475" s="193">
        <v>2194</v>
      </c>
      <c r="B475" s="33" t="s">
        <v>13</v>
      </c>
      <c r="C475" s="32">
        <v>38423</v>
      </c>
      <c r="D475" s="32">
        <v>110</v>
      </c>
      <c r="E475" s="32">
        <v>2756</v>
      </c>
      <c r="F475" s="32"/>
      <c r="G475" s="32" t="s">
        <v>25</v>
      </c>
      <c r="H475" s="32">
        <v>2</v>
      </c>
      <c r="I475" s="32">
        <v>74</v>
      </c>
      <c r="J475" s="32"/>
      <c r="K475" s="32">
        <f t="shared" ref="K475:K480" si="1">SUM(H475*100+I475)</f>
        <v>274</v>
      </c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228" t="s">
        <v>32</v>
      </c>
      <c r="Y475" s="109"/>
      <c r="Z475" s="109"/>
    </row>
    <row r="476" spans="1:26" s="44" customFormat="1" x14ac:dyDescent="0.5">
      <c r="A476" s="193">
        <v>2195</v>
      </c>
      <c r="B476" s="33" t="s">
        <v>13</v>
      </c>
      <c r="C476" s="32">
        <v>7281</v>
      </c>
      <c r="D476" s="32">
        <v>38</v>
      </c>
      <c r="E476" s="32">
        <v>6408</v>
      </c>
      <c r="F476" s="32">
        <v>12</v>
      </c>
      <c r="G476" s="32" t="s">
        <v>25</v>
      </c>
      <c r="H476" s="32">
        <v>1</v>
      </c>
      <c r="I476" s="32">
        <v>38</v>
      </c>
      <c r="J476" s="32"/>
      <c r="K476" s="32">
        <f t="shared" si="1"/>
        <v>138</v>
      </c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42" t="s">
        <v>32</v>
      </c>
    </row>
    <row r="477" spans="1:26" s="44" customFormat="1" x14ac:dyDescent="0.5">
      <c r="A477" s="193">
        <v>2196</v>
      </c>
      <c r="B477" s="33" t="s">
        <v>13</v>
      </c>
      <c r="C477" s="32">
        <v>38424</v>
      </c>
      <c r="D477" s="32">
        <v>111</v>
      </c>
      <c r="E477" s="32">
        <v>2757</v>
      </c>
      <c r="F477" s="32">
        <v>12</v>
      </c>
      <c r="G477" s="32" t="s">
        <v>25</v>
      </c>
      <c r="H477" s="32">
        <v>2</v>
      </c>
      <c r="I477" s="32">
        <v>47.6</v>
      </c>
      <c r="J477" s="32"/>
      <c r="K477" s="32">
        <f t="shared" si="1"/>
        <v>247.6</v>
      </c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42" t="s">
        <v>32</v>
      </c>
    </row>
    <row r="478" spans="1:26" s="44" customFormat="1" x14ac:dyDescent="0.5">
      <c r="A478" s="193">
        <v>2197</v>
      </c>
      <c r="B478" s="33" t="s">
        <v>13</v>
      </c>
      <c r="C478" s="32">
        <v>11594</v>
      </c>
      <c r="D478" s="32">
        <v>23</v>
      </c>
      <c r="E478" s="32">
        <v>8991</v>
      </c>
      <c r="F478" s="32">
        <v>12</v>
      </c>
      <c r="G478" s="32" t="s">
        <v>25</v>
      </c>
      <c r="H478" s="32">
        <v>1</v>
      </c>
      <c r="I478" s="32">
        <v>20</v>
      </c>
      <c r="J478" s="32"/>
      <c r="K478" s="32">
        <f t="shared" si="1"/>
        <v>120</v>
      </c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42" t="s">
        <v>32</v>
      </c>
    </row>
    <row r="479" spans="1:26" s="44" customFormat="1" x14ac:dyDescent="0.5">
      <c r="A479" s="193">
        <v>2198</v>
      </c>
      <c r="B479" s="33" t="s">
        <v>13</v>
      </c>
      <c r="C479" s="32">
        <v>7282</v>
      </c>
      <c r="D479" s="32">
        <v>39</v>
      </c>
      <c r="E479" s="32">
        <v>6409</v>
      </c>
      <c r="F479" s="32">
        <v>12</v>
      </c>
      <c r="G479" s="32" t="s">
        <v>25</v>
      </c>
      <c r="H479" s="32">
        <v>1</v>
      </c>
      <c r="I479" s="32">
        <v>25</v>
      </c>
      <c r="J479" s="32"/>
      <c r="K479" s="32">
        <f t="shared" si="1"/>
        <v>125</v>
      </c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42" t="s">
        <v>32</v>
      </c>
    </row>
    <row r="480" spans="1:26" s="44" customFormat="1" x14ac:dyDescent="0.5">
      <c r="A480" s="193">
        <v>2199</v>
      </c>
      <c r="B480" s="33" t="s">
        <v>13</v>
      </c>
      <c r="C480" s="32">
        <v>12144</v>
      </c>
      <c r="D480" s="32">
        <v>27</v>
      </c>
      <c r="E480" s="32">
        <v>9230</v>
      </c>
      <c r="F480" s="32">
        <v>12</v>
      </c>
      <c r="G480" s="32" t="s">
        <v>25</v>
      </c>
      <c r="H480" s="32">
        <v>1</v>
      </c>
      <c r="I480" s="32">
        <v>24.3</v>
      </c>
      <c r="J480" s="32"/>
      <c r="K480" s="32">
        <f t="shared" si="1"/>
        <v>124.3</v>
      </c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42" t="s">
        <v>32</v>
      </c>
    </row>
    <row r="481" spans="1:24" s="44" customFormat="1" x14ac:dyDescent="0.5">
      <c r="A481" s="193">
        <v>2200</v>
      </c>
      <c r="B481" s="33" t="s">
        <v>13</v>
      </c>
      <c r="C481" s="32">
        <v>1957</v>
      </c>
      <c r="D481" s="32">
        <v>3</v>
      </c>
      <c r="E481" s="32">
        <v>4758</v>
      </c>
      <c r="F481" s="32">
        <v>12</v>
      </c>
      <c r="G481" s="32" t="s">
        <v>25</v>
      </c>
      <c r="H481" s="32">
        <v>1</v>
      </c>
      <c r="I481" s="32">
        <v>68.900000000000006</v>
      </c>
      <c r="J481" s="32"/>
      <c r="K481" s="32"/>
      <c r="L481" s="32"/>
      <c r="M481" s="32"/>
      <c r="N481" s="32">
        <f>SUM(H481*100+I481)</f>
        <v>168.9</v>
      </c>
      <c r="O481" s="32"/>
      <c r="P481" s="32"/>
      <c r="Q481" s="32"/>
      <c r="R481" s="32"/>
      <c r="S481" s="32"/>
      <c r="T481" s="32"/>
      <c r="U481" s="32"/>
      <c r="V481" s="32"/>
      <c r="W481" s="32"/>
      <c r="X481" s="42" t="s">
        <v>737</v>
      </c>
    </row>
    <row r="482" spans="1:24" s="44" customFormat="1" x14ac:dyDescent="0.5">
      <c r="A482" s="193">
        <v>2201</v>
      </c>
      <c r="B482" s="33" t="s">
        <v>13</v>
      </c>
      <c r="C482" s="32">
        <v>1958</v>
      </c>
      <c r="D482" s="32">
        <v>4</v>
      </c>
      <c r="E482" s="32">
        <v>4759</v>
      </c>
      <c r="F482" s="32">
        <v>12</v>
      </c>
      <c r="G482" s="32" t="s">
        <v>25</v>
      </c>
      <c r="H482" s="32">
        <v>1</v>
      </c>
      <c r="I482" s="32">
        <v>19.100000000000001</v>
      </c>
      <c r="J482" s="32"/>
      <c r="K482" s="32">
        <f>SUM(H482*100+I482)</f>
        <v>119.1</v>
      </c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42" t="s">
        <v>32</v>
      </c>
    </row>
    <row r="483" spans="1:24" s="44" customFormat="1" x14ac:dyDescent="0.5">
      <c r="A483" s="193">
        <v>2202</v>
      </c>
      <c r="B483" s="33" t="s">
        <v>13</v>
      </c>
      <c r="C483" s="32">
        <v>1959</v>
      </c>
      <c r="D483" s="32">
        <v>5</v>
      </c>
      <c r="E483" s="32">
        <v>4760</v>
      </c>
      <c r="F483" s="32">
        <v>12</v>
      </c>
      <c r="G483" s="32" t="s">
        <v>25</v>
      </c>
      <c r="H483" s="32">
        <v>1</v>
      </c>
      <c r="I483" s="32">
        <v>44.1</v>
      </c>
      <c r="J483" s="32"/>
      <c r="K483" s="32">
        <f>SUM(H483*100+I483)</f>
        <v>144.1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42" t="s">
        <v>32</v>
      </c>
    </row>
    <row r="484" spans="1:24" s="44" customFormat="1" x14ac:dyDescent="0.5">
      <c r="A484" s="193">
        <v>2203</v>
      </c>
      <c r="B484" s="33" t="s">
        <v>13</v>
      </c>
      <c r="C484" s="32">
        <v>38426</v>
      </c>
      <c r="D484" s="32">
        <v>113</v>
      </c>
      <c r="E484" s="32">
        <v>2759</v>
      </c>
      <c r="F484" s="32">
        <v>12</v>
      </c>
      <c r="G484" s="32" t="s">
        <v>25</v>
      </c>
      <c r="H484" s="32" t="s">
        <v>25</v>
      </c>
      <c r="I484" s="32">
        <v>97</v>
      </c>
      <c r="J484" s="32"/>
      <c r="K484" s="32"/>
      <c r="L484" s="32"/>
      <c r="M484" s="32"/>
      <c r="N484" s="32">
        <f>SUM(I484)</f>
        <v>97</v>
      </c>
      <c r="O484" s="32"/>
      <c r="P484" s="32"/>
      <c r="Q484" s="32"/>
      <c r="R484" s="32"/>
      <c r="S484" s="32"/>
      <c r="T484" s="32"/>
      <c r="U484" s="32"/>
      <c r="V484" s="32"/>
      <c r="W484" s="32"/>
      <c r="X484" s="42" t="s">
        <v>873</v>
      </c>
    </row>
    <row r="485" spans="1:24" s="44" customFormat="1" x14ac:dyDescent="0.5">
      <c r="A485" s="193">
        <v>2204</v>
      </c>
      <c r="B485" s="33" t="s">
        <v>13</v>
      </c>
      <c r="C485" s="32">
        <v>1960</v>
      </c>
      <c r="D485" s="32">
        <v>6</v>
      </c>
      <c r="E485" s="32">
        <v>4761</v>
      </c>
      <c r="F485" s="32">
        <v>12</v>
      </c>
      <c r="G485" s="32" t="s">
        <v>25</v>
      </c>
      <c r="H485" s="32" t="s">
        <v>25</v>
      </c>
      <c r="I485" s="32">
        <v>58.8</v>
      </c>
      <c r="J485" s="32"/>
      <c r="K485" s="32">
        <f>SUM(I485)</f>
        <v>58.8</v>
      </c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42" t="s">
        <v>32</v>
      </c>
    </row>
    <row r="486" spans="1:24" s="44" customFormat="1" x14ac:dyDescent="0.5">
      <c r="A486" s="193">
        <v>2205</v>
      </c>
      <c r="B486" s="33" t="s">
        <v>13</v>
      </c>
      <c r="C486" s="32">
        <v>38425</v>
      </c>
      <c r="D486" s="32">
        <v>112</v>
      </c>
      <c r="E486" s="32">
        <v>2758</v>
      </c>
      <c r="F486" s="32">
        <v>12</v>
      </c>
      <c r="G486" s="32" t="s">
        <v>25</v>
      </c>
      <c r="H486" s="32" t="s">
        <v>25</v>
      </c>
      <c r="I486" s="32">
        <v>86.7</v>
      </c>
      <c r="J486" s="32"/>
      <c r="K486" s="32">
        <f>SUM(I486)</f>
        <v>86.7</v>
      </c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42" t="s">
        <v>32</v>
      </c>
    </row>
    <row r="487" spans="1:24" s="44" customFormat="1" x14ac:dyDescent="0.5">
      <c r="A487" s="260">
        <v>2206</v>
      </c>
      <c r="B487" s="221" t="s">
        <v>13</v>
      </c>
      <c r="C487" s="223">
        <v>4913</v>
      </c>
      <c r="D487" s="223">
        <v>36</v>
      </c>
      <c r="E487" s="223">
        <v>5609</v>
      </c>
      <c r="F487" s="223">
        <v>12</v>
      </c>
      <c r="G487" s="223" t="s">
        <v>25</v>
      </c>
      <c r="H487" s="223" t="s">
        <v>25</v>
      </c>
      <c r="I487" s="223">
        <v>64.900000000000006</v>
      </c>
      <c r="J487" s="223"/>
      <c r="K487" s="223">
        <f>SUM(I487)</f>
        <v>64.900000000000006</v>
      </c>
      <c r="L487" s="223"/>
      <c r="M487" s="223"/>
      <c r="N487" s="223"/>
      <c r="O487" s="223"/>
      <c r="P487" s="223"/>
      <c r="Q487" s="223"/>
      <c r="R487" s="223"/>
      <c r="S487" s="223"/>
      <c r="T487" s="223"/>
      <c r="U487" s="223"/>
      <c r="V487" s="223"/>
      <c r="W487" s="223"/>
      <c r="X487" s="230" t="s">
        <v>235</v>
      </c>
    </row>
    <row r="488" spans="1:24" s="44" customFormat="1" x14ac:dyDescent="0.5">
      <c r="A488" s="259">
        <v>2207</v>
      </c>
      <c r="B488" s="71" t="s">
        <v>13</v>
      </c>
      <c r="C488" s="45">
        <v>1961</v>
      </c>
      <c r="D488" s="45">
        <v>7</v>
      </c>
      <c r="E488" s="45">
        <v>4762</v>
      </c>
      <c r="F488" s="45">
        <v>15</v>
      </c>
      <c r="G488" s="45" t="s">
        <v>25</v>
      </c>
      <c r="H488" s="45" t="s">
        <v>25</v>
      </c>
      <c r="I488" s="45">
        <v>65</v>
      </c>
      <c r="J488" s="45"/>
      <c r="K488" s="45">
        <f>SUM(I488)</f>
        <v>65</v>
      </c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75" t="s">
        <v>32</v>
      </c>
    </row>
    <row r="489" spans="1:24" s="44" customFormat="1" ht="27.75" x14ac:dyDescent="0.65">
      <c r="A489" s="275" t="s">
        <v>2026</v>
      </c>
      <c r="B489" s="275"/>
      <c r="C489" s="275"/>
      <c r="D489" s="275"/>
      <c r="E489" s="275"/>
      <c r="F489" s="275"/>
      <c r="G489" s="275"/>
      <c r="H489" s="275"/>
      <c r="I489" s="275"/>
      <c r="J489" s="275"/>
      <c r="K489" s="275"/>
      <c r="L489" s="275"/>
      <c r="M489" s="275"/>
      <c r="N489" s="275"/>
      <c r="O489" s="275"/>
      <c r="P489" s="275"/>
      <c r="Q489" s="275"/>
      <c r="R489" s="275"/>
      <c r="S489" s="275"/>
      <c r="T489" s="275"/>
      <c r="U489" s="275"/>
      <c r="V489" s="275"/>
      <c r="W489" s="275"/>
      <c r="X489" s="275"/>
    </row>
    <row r="490" spans="1:24" s="44" customFormat="1" ht="27.75" x14ac:dyDescent="0.5">
      <c r="A490" s="313" t="s">
        <v>1102</v>
      </c>
      <c r="B490" s="313"/>
      <c r="C490" s="313"/>
      <c r="D490" s="313"/>
      <c r="E490" s="313"/>
      <c r="F490" s="313"/>
      <c r="G490" s="313"/>
      <c r="H490" s="313"/>
      <c r="I490" s="313"/>
      <c r="J490" s="313"/>
      <c r="K490" s="313"/>
      <c r="L490" s="313"/>
      <c r="M490" s="313"/>
      <c r="N490" s="313"/>
      <c r="O490" s="313"/>
      <c r="P490" s="313"/>
      <c r="Q490" s="313"/>
      <c r="R490" s="313"/>
      <c r="S490" s="313"/>
      <c r="T490" s="313"/>
      <c r="U490" s="313"/>
      <c r="V490" s="313"/>
      <c r="W490" s="313"/>
      <c r="X490" s="313"/>
    </row>
    <row r="491" spans="1:24" s="44" customFormat="1" ht="27.75" x14ac:dyDescent="0.5">
      <c r="A491" s="276" t="s">
        <v>1069</v>
      </c>
      <c r="B491" s="276"/>
      <c r="C491" s="276"/>
      <c r="D491" s="276"/>
      <c r="E491" s="276"/>
      <c r="F491" s="276"/>
      <c r="G491" s="276"/>
      <c r="H491" s="276"/>
      <c r="I491" s="276"/>
      <c r="J491" s="276"/>
      <c r="K491" s="276"/>
      <c r="L491" s="276"/>
      <c r="M491" s="276"/>
      <c r="N491" s="276"/>
      <c r="O491" s="276"/>
      <c r="P491" s="276"/>
      <c r="Q491" s="276"/>
      <c r="R491" s="276"/>
      <c r="S491" s="276"/>
      <c r="T491" s="276"/>
      <c r="U491" s="276"/>
      <c r="V491" s="276"/>
      <c r="W491" s="276"/>
      <c r="X491" s="276"/>
    </row>
    <row r="492" spans="1:24" s="44" customFormat="1" ht="27.75" x14ac:dyDescent="0.65">
      <c r="A492" s="275" t="s">
        <v>1070</v>
      </c>
      <c r="B492" s="275"/>
      <c r="C492" s="275"/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5"/>
      <c r="P492" s="275"/>
      <c r="Q492" s="275"/>
      <c r="R492" s="275"/>
      <c r="S492" s="275"/>
      <c r="T492" s="275"/>
      <c r="U492" s="275"/>
      <c r="V492" s="275"/>
      <c r="W492" s="275"/>
      <c r="X492" s="275"/>
    </row>
    <row r="493" spans="1:24" s="44" customFormat="1" ht="27.75" x14ac:dyDescent="0.65">
      <c r="A493" s="196"/>
      <c r="B493" s="196"/>
      <c r="C493" s="196"/>
      <c r="D493" s="196"/>
      <c r="E493" s="196"/>
      <c r="F493" s="196"/>
      <c r="G493" s="196"/>
      <c r="H493" s="196"/>
      <c r="I493" s="196"/>
      <c r="J493" s="196"/>
      <c r="K493" s="196"/>
      <c r="L493" s="196"/>
      <c r="M493" s="196"/>
      <c r="N493" s="196"/>
      <c r="O493" s="196"/>
      <c r="P493" s="196"/>
      <c r="Q493" s="196"/>
      <c r="R493" s="196"/>
      <c r="S493" s="196"/>
      <c r="T493" s="196"/>
      <c r="U493" s="196"/>
      <c r="V493" s="196"/>
      <c r="W493" s="196"/>
      <c r="X493" s="196"/>
    </row>
    <row r="494" spans="1:24" s="44" customFormat="1" x14ac:dyDescent="0.5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</row>
    <row r="495" spans="1:24" s="44" customFormat="1" x14ac:dyDescent="0.5">
      <c r="A495" s="268" t="s">
        <v>1071</v>
      </c>
      <c r="B495" s="186"/>
      <c r="C495" s="189"/>
      <c r="D495" s="277" t="s">
        <v>0</v>
      </c>
      <c r="E495" s="277" t="s">
        <v>1</v>
      </c>
      <c r="F495" s="189"/>
      <c r="G495" s="291" t="s">
        <v>18</v>
      </c>
      <c r="H495" s="292"/>
      <c r="I495" s="293"/>
      <c r="J495" s="265" t="s">
        <v>1088</v>
      </c>
      <c r="K495" s="266"/>
      <c r="L495" s="266"/>
      <c r="M495" s="266"/>
      <c r="N495" s="267"/>
      <c r="O495" s="272" t="s">
        <v>1101</v>
      </c>
      <c r="P495" s="272"/>
      <c r="Q495" s="272"/>
      <c r="R495" s="272"/>
      <c r="S495" s="272"/>
      <c r="T495" s="272"/>
      <c r="U495" s="272"/>
      <c r="V495" s="272"/>
      <c r="W495" s="272"/>
      <c r="X495" s="273"/>
    </row>
    <row r="496" spans="1:24" s="44" customFormat="1" x14ac:dyDescent="0.5">
      <c r="A496" s="269"/>
      <c r="B496" s="187" t="s">
        <v>1072</v>
      </c>
      <c r="C496" s="190" t="s">
        <v>1073</v>
      </c>
      <c r="D496" s="278"/>
      <c r="E496" s="278"/>
      <c r="F496" s="190" t="s">
        <v>1075</v>
      </c>
      <c r="G496" s="277" t="s">
        <v>19</v>
      </c>
      <c r="H496" s="290" t="s">
        <v>20</v>
      </c>
      <c r="I496" s="277" t="s">
        <v>21</v>
      </c>
      <c r="J496" s="183"/>
      <c r="K496" s="261" t="s">
        <v>1079</v>
      </c>
      <c r="L496" s="283" t="s">
        <v>1080</v>
      </c>
      <c r="M496" s="180"/>
      <c r="N496" s="185" t="s">
        <v>1086</v>
      </c>
      <c r="O496" s="316" t="s">
        <v>1071</v>
      </c>
      <c r="P496" s="186"/>
      <c r="Q496" s="186"/>
      <c r="R496" s="186"/>
      <c r="S496" s="308" t="s">
        <v>1088</v>
      </c>
      <c r="T496" s="309"/>
      <c r="U496" s="309"/>
      <c r="V496" s="309"/>
      <c r="W496" s="310"/>
      <c r="X496" s="261" t="s">
        <v>1100</v>
      </c>
    </row>
    <row r="497" spans="1:26" s="44" customFormat="1" x14ac:dyDescent="0.5">
      <c r="A497" s="269"/>
      <c r="B497" s="187" t="s">
        <v>22</v>
      </c>
      <c r="C497" s="190" t="s">
        <v>1074</v>
      </c>
      <c r="D497" s="278"/>
      <c r="E497" s="278"/>
      <c r="F497" s="24" t="s">
        <v>1076</v>
      </c>
      <c r="G497" s="278"/>
      <c r="H497" s="290"/>
      <c r="I497" s="278"/>
      <c r="J497" s="183" t="s">
        <v>1078</v>
      </c>
      <c r="K497" s="262"/>
      <c r="L497" s="283"/>
      <c r="M497" s="181" t="s">
        <v>1081</v>
      </c>
      <c r="N497" s="185" t="s">
        <v>1085</v>
      </c>
      <c r="O497" s="317"/>
      <c r="P497" s="187"/>
      <c r="Q497" s="187" t="s">
        <v>1072</v>
      </c>
      <c r="R497" s="187" t="s">
        <v>1094</v>
      </c>
      <c r="S497" s="180"/>
      <c r="T497" s="281" t="s">
        <v>1079</v>
      </c>
      <c r="U497" s="261" t="s">
        <v>1080</v>
      </c>
      <c r="V497" s="184"/>
      <c r="W497" s="180" t="s">
        <v>1097</v>
      </c>
      <c r="X497" s="262"/>
    </row>
    <row r="498" spans="1:26" s="44" customFormat="1" x14ac:dyDescent="0.5">
      <c r="A498" s="269"/>
      <c r="B498" s="187"/>
      <c r="C498" s="190" t="s">
        <v>861</v>
      </c>
      <c r="D498" s="278"/>
      <c r="E498" s="278"/>
      <c r="F498" s="190" t="s">
        <v>1077</v>
      </c>
      <c r="G498" s="278"/>
      <c r="H498" s="290"/>
      <c r="I498" s="278"/>
      <c r="J498" s="183" t="s">
        <v>1082</v>
      </c>
      <c r="K498" s="262"/>
      <c r="L498" s="283"/>
      <c r="M498" s="181" t="s">
        <v>1084</v>
      </c>
      <c r="N498" s="185" t="s">
        <v>1087</v>
      </c>
      <c r="O498" s="317"/>
      <c r="P498" s="187" t="s">
        <v>1090</v>
      </c>
      <c r="Q498" s="187" t="s">
        <v>1091</v>
      </c>
      <c r="R498" s="187" t="s">
        <v>1095</v>
      </c>
      <c r="S498" s="181" t="s">
        <v>1078</v>
      </c>
      <c r="T498" s="284"/>
      <c r="U498" s="262"/>
      <c r="V498" s="184" t="s">
        <v>1081</v>
      </c>
      <c r="W498" s="181" t="s">
        <v>1098</v>
      </c>
      <c r="X498" s="262"/>
    </row>
    <row r="499" spans="1:26" s="44" customFormat="1" x14ac:dyDescent="0.5">
      <c r="A499" s="187"/>
      <c r="B499" s="187"/>
      <c r="C499" s="190"/>
      <c r="D499" s="190"/>
      <c r="E499" s="190"/>
      <c r="F499" s="190"/>
      <c r="G499" s="278"/>
      <c r="H499" s="290"/>
      <c r="I499" s="278"/>
      <c r="J499" s="183" t="s">
        <v>1083</v>
      </c>
      <c r="K499" s="262"/>
      <c r="L499" s="283"/>
      <c r="M499" s="181" t="s">
        <v>1085</v>
      </c>
      <c r="N499" s="185" t="s">
        <v>1072</v>
      </c>
      <c r="O499" s="317"/>
      <c r="P499" s="187"/>
      <c r="Q499" s="187" t="s">
        <v>1092</v>
      </c>
      <c r="R499" s="187" t="s">
        <v>1096</v>
      </c>
      <c r="S499" s="181" t="s">
        <v>1082</v>
      </c>
      <c r="T499" s="284"/>
      <c r="U499" s="262"/>
      <c r="V499" s="184" t="s">
        <v>1084</v>
      </c>
      <c r="W499" s="181" t="s">
        <v>1091</v>
      </c>
      <c r="X499" s="262"/>
    </row>
    <row r="500" spans="1:26" s="44" customFormat="1" x14ac:dyDescent="0.5">
      <c r="A500" s="193"/>
      <c r="B500" s="188"/>
      <c r="C500" s="191"/>
      <c r="D500" s="191"/>
      <c r="E500" s="191"/>
      <c r="F500" s="191"/>
      <c r="G500" s="191"/>
      <c r="H500" s="22"/>
      <c r="I500" s="191"/>
      <c r="J500" s="192"/>
      <c r="K500" s="191"/>
      <c r="L500" s="22"/>
      <c r="M500" s="191"/>
      <c r="N500" s="23"/>
      <c r="O500" s="318"/>
      <c r="P500" s="188"/>
      <c r="Q500" s="188" t="s">
        <v>1093</v>
      </c>
      <c r="R500" s="188"/>
      <c r="S500" s="182" t="s">
        <v>1083</v>
      </c>
      <c r="T500" s="296"/>
      <c r="U500" s="263"/>
      <c r="V500" s="30" t="s">
        <v>1085</v>
      </c>
      <c r="W500" s="182" t="s">
        <v>1099</v>
      </c>
      <c r="X500" s="263"/>
    </row>
    <row r="501" spans="1:26" s="44" customFormat="1" ht="27.75" x14ac:dyDescent="0.65">
      <c r="A501" s="193">
        <v>2208</v>
      </c>
      <c r="B501" s="33" t="s">
        <v>13</v>
      </c>
      <c r="C501" s="32">
        <v>4699</v>
      </c>
      <c r="D501" s="32">
        <v>15</v>
      </c>
      <c r="E501" s="32">
        <v>5483</v>
      </c>
      <c r="F501" s="32">
        <v>12</v>
      </c>
      <c r="G501" s="32" t="s">
        <v>25</v>
      </c>
      <c r="H501" s="32" t="s">
        <v>25</v>
      </c>
      <c r="I501" s="32">
        <v>60.4</v>
      </c>
      <c r="J501" s="32"/>
      <c r="K501" s="32">
        <f>SUM(I501)</f>
        <v>60.4</v>
      </c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228" t="s">
        <v>32</v>
      </c>
      <c r="Y501" s="164"/>
      <c r="Z501" s="164"/>
    </row>
    <row r="502" spans="1:26" s="44" customFormat="1" ht="27.75" x14ac:dyDescent="0.65">
      <c r="A502" s="193">
        <v>2209</v>
      </c>
      <c r="B502" s="33" t="s">
        <v>13</v>
      </c>
      <c r="C502" s="32">
        <v>5764</v>
      </c>
      <c r="D502" s="32">
        <v>9</v>
      </c>
      <c r="E502" s="32">
        <v>5927</v>
      </c>
      <c r="F502" s="32">
        <v>12</v>
      </c>
      <c r="G502" s="32" t="s">
        <v>25</v>
      </c>
      <c r="H502" s="32">
        <v>1</v>
      </c>
      <c r="I502" s="32">
        <v>22.1</v>
      </c>
      <c r="J502" s="32"/>
      <c r="K502" s="32">
        <f>SUM(H502*100+I502)</f>
        <v>122.1</v>
      </c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228" t="s">
        <v>32</v>
      </c>
      <c r="Y502" s="196"/>
      <c r="Z502" s="196"/>
    </row>
    <row r="503" spans="1:26" s="44" customFormat="1" x14ac:dyDescent="0.5">
      <c r="A503" s="193">
        <v>2210</v>
      </c>
      <c r="B503" s="33" t="s">
        <v>13</v>
      </c>
      <c r="C503" s="32">
        <v>38438</v>
      </c>
      <c r="D503" s="32">
        <v>139</v>
      </c>
      <c r="E503" s="32">
        <v>2785</v>
      </c>
      <c r="F503" s="32">
        <v>12</v>
      </c>
      <c r="G503" s="32" t="s">
        <v>25</v>
      </c>
      <c r="H503" s="32">
        <v>3</v>
      </c>
      <c r="I503" s="32">
        <v>36.5</v>
      </c>
      <c r="J503" s="32"/>
      <c r="K503" s="32"/>
      <c r="L503" s="32">
        <f>SUM(H503*100+I503)</f>
        <v>336.5</v>
      </c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228" t="s">
        <v>398</v>
      </c>
      <c r="Y503" s="109"/>
      <c r="Z503" s="109"/>
    </row>
    <row r="504" spans="1:26" s="44" customFormat="1" x14ac:dyDescent="0.5">
      <c r="A504" s="193">
        <v>2211</v>
      </c>
      <c r="B504" s="33" t="s">
        <v>13</v>
      </c>
      <c r="C504" s="32">
        <v>38437</v>
      </c>
      <c r="D504" s="32">
        <v>136</v>
      </c>
      <c r="E504" s="32">
        <v>2782</v>
      </c>
      <c r="F504" s="32"/>
      <c r="G504" s="32" t="s">
        <v>25</v>
      </c>
      <c r="H504" s="32">
        <v>1</v>
      </c>
      <c r="I504" s="32">
        <v>60</v>
      </c>
      <c r="J504" s="32"/>
      <c r="K504" s="32"/>
      <c r="L504" s="32"/>
      <c r="M504" s="32"/>
      <c r="N504" s="32">
        <f>SUM(H504*100+I504)</f>
        <v>160</v>
      </c>
      <c r="O504" s="32"/>
      <c r="P504" s="32"/>
      <c r="Q504" s="32"/>
      <c r="R504" s="32"/>
      <c r="S504" s="32"/>
      <c r="T504" s="32"/>
      <c r="U504" s="32"/>
      <c r="V504" s="32"/>
      <c r="W504" s="32"/>
      <c r="X504" s="228" t="s">
        <v>874</v>
      </c>
      <c r="Y504" s="109"/>
      <c r="Z504" s="109"/>
    </row>
    <row r="505" spans="1:26" s="44" customFormat="1" x14ac:dyDescent="0.5">
      <c r="A505" s="193">
        <v>2212</v>
      </c>
      <c r="B505" s="33" t="s">
        <v>13</v>
      </c>
      <c r="C505" s="32">
        <v>4565</v>
      </c>
      <c r="D505" s="32">
        <v>7</v>
      </c>
      <c r="E505" s="32">
        <v>5424</v>
      </c>
      <c r="F505" s="32">
        <v>12</v>
      </c>
      <c r="G505" s="32" t="s">
        <v>25</v>
      </c>
      <c r="H505" s="32">
        <v>1</v>
      </c>
      <c r="I505" s="32">
        <v>1</v>
      </c>
      <c r="J505" s="32"/>
      <c r="K505" s="32">
        <f>SUM(H505*100+I505)</f>
        <v>101</v>
      </c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228" t="s">
        <v>32</v>
      </c>
      <c r="Y505" s="109"/>
      <c r="Z505" s="109"/>
    </row>
    <row r="506" spans="1:26" s="44" customFormat="1" x14ac:dyDescent="0.5">
      <c r="A506" s="193">
        <v>2213</v>
      </c>
      <c r="B506" s="33" t="s">
        <v>13</v>
      </c>
      <c r="C506" s="32">
        <v>38518</v>
      </c>
      <c r="D506" s="32">
        <v>137</v>
      </c>
      <c r="E506" s="32">
        <v>2783</v>
      </c>
      <c r="F506" s="32">
        <v>12</v>
      </c>
      <c r="G506" s="32" t="s">
        <v>25</v>
      </c>
      <c r="H506" s="32">
        <v>2</v>
      </c>
      <c r="I506" s="32">
        <v>25</v>
      </c>
      <c r="J506" s="32"/>
      <c r="K506" s="32">
        <f>SUM(H506*100+I506)</f>
        <v>225</v>
      </c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228" t="s">
        <v>32</v>
      </c>
      <c r="Y506" s="109"/>
      <c r="Z506" s="109"/>
    </row>
    <row r="507" spans="1:26" s="44" customFormat="1" x14ac:dyDescent="0.5">
      <c r="A507" s="193">
        <v>2214</v>
      </c>
      <c r="B507" s="33" t="s">
        <v>13</v>
      </c>
      <c r="C507" s="32">
        <v>38519</v>
      </c>
      <c r="D507" s="32">
        <v>138</v>
      </c>
      <c r="E507" s="32">
        <v>2784</v>
      </c>
      <c r="F507" s="32">
        <v>12</v>
      </c>
      <c r="G507" s="32" t="s">
        <v>25</v>
      </c>
      <c r="H507" s="32">
        <v>3</v>
      </c>
      <c r="I507" s="32">
        <v>58</v>
      </c>
      <c r="J507" s="32"/>
      <c r="K507" s="32">
        <f>SUM(H507*100+I507)</f>
        <v>358</v>
      </c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228" t="s">
        <v>32</v>
      </c>
      <c r="Y507" s="109"/>
      <c r="Z507" s="109"/>
    </row>
    <row r="508" spans="1:26" s="44" customFormat="1" x14ac:dyDescent="0.5">
      <c r="A508" s="193">
        <v>2215</v>
      </c>
      <c r="B508" s="33" t="s">
        <v>13</v>
      </c>
      <c r="C508" s="32">
        <v>38520</v>
      </c>
      <c r="D508" s="32">
        <v>140</v>
      </c>
      <c r="E508" s="32">
        <v>2786</v>
      </c>
      <c r="F508" s="32">
        <v>12</v>
      </c>
      <c r="G508" s="32">
        <v>1</v>
      </c>
      <c r="H508" s="32" t="s">
        <v>25</v>
      </c>
      <c r="I508" s="32">
        <v>6</v>
      </c>
      <c r="J508" s="32"/>
      <c r="K508" s="32"/>
      <c r="L508" s="32">
        <f>SUM(G508*400+I508)</f>
        <v>406</v>
      </c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228" t="s">
        <v>150</v>
      </c>
      <c r="Y508" s="109"/>
      <c r="Z508" s="109"/>
    </row>
    <row r="509" spans="1:26" s="44" customFormat="1" x14ac:dyDescent="0.5">
      <c r="A509" s="193">
        <v>2216</v>
      </c>
      <c r="B509" s="33" t="s">
        <v>13</v>
      </c>
      <c r="C509" s="32">
        <v>38521</v>
      </c>
      <c r="D509" s="32">
        <v>141</v>
      </c>
      <c r="E509" s="32">
        <v>3964</v>
      </c>
      <c r="F509" s="32">
        <v>12</v>
      </c>
      <c r="G509" s="32" t="s">
        <v>25</v>
      </c>
      <c r="H509" s="32">
        <v>2</v>
      </c>
      <c r="I509" s="32">
        <v>12</v>
      </c>
      <c r="J509" s="32"/>
      <c r="K509" s="32">
        <f>SUM(H509*100+I509)</f>
        <v>212</v>
      </c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228" t="s">
        <v>32</v>
      </c>
      <c r="Y509" s="109"/>
      <c r="Z509" s="109"/>
    </row>
    <row r="510" spans="1:26" s="44" customFormat="1" x14ac:dyDescent="0.5">
      <c r="A510" s="193">
        <v>2217</v>
      </c>
      <c r="B510" s="33" t="s">
        <v>13</v>
      </c>
      <c r="C510" s="32">
        <v>66590</v>
      </c>
      <c r="D510" s="32">
        <v>699</v>
      </c>
      <c r="E510" s="32">
        <v>3694</v>
      </c>
      <c r="F510" s="32">
        <v>12</v>
      </c>
      <c r="G510" s="32" t="s">
        <v>25</v>
      </c>
      <c r="H510" s="32" t="s">
        <v>25</v>
      </c>
      <c r="I510" s="32">
        <v>3694</v>
      </c>
      <c r="J510" s="32"/>
      <c r="K510" s="32">
        <f>SUM(I510)</f>
        <v>3694</v>
      </c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42" t="s">
        <v>32</v>
      </c>
      <c r="Y510" s="109"/>
      <c r="Z510" s="109"/>
    </row>
    <row r="511" spans="1:26" s="44" customFormat="1" x14ac:dyDescent="0.5">
      <c r="A511" s="193">
        <v>2218</v>
      </c>
      <c r="B511" s="33" t="s">
        <v>13</v>
      </c>
      <c r="C511" s="32">
        <v>38524</v>
      </c>
      <c r="D511" s="32">
        <v>148</v>
      </c>
      <c r="E511" s="32">
        <v>2791</v>
      </c>
      <c r="F511" s="32">
        <v>12</v>
      </c>
      <c r="G511" s="32" t="s">
        <v>25</v>
      </c>
      <c r="H511" s="32" t="s">
        <v>25</v>
      </c>
      <c r="I511" s="32">
        <v>84.4</v>
      </c>
      <c r="J511" s="32"/>
      <c r="K511" s="32">
        <f>SUM(I511)</f>
        <v>84.4</v>
      </c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42" t="s">
        <v>32</v>
      </c>
      <c r="Y511" s="109"/>
      <c r="Z511" s="109"/>
    </row>
    <row r="512" spans="1:26" s="44" customFormat="1" x14ac:dyDescent="0.5">
      <c r="A512" s="193">
        <v>2219</v>
      </c>
      <c r="B512" s="33" t="s">
        <v>13</v>
      </c>
      <c r="C512" s="32">
        <v>66593</v>
      </c>
      <c r="D512" s="32">
        <v>691</v>
      </c>
      <c r="E512" s="32">
        <v>3697</v>
      </c>
      <c r="F512" s="32">
        <v>12</v>
      </c>
      <c r="G512" s="32" t="s">
        <v>25</v>
      </c>
      <c r="H512" s="32" t="s">
        <v>25</v>
      </c>
      <c r="I512" s="32">
        <v>73.8</v>
      </c>
      <c r="J512" s="32"/>
      <c r="K512" s="32">
        <f>SUM(I512)</f>
        <v>73.8</v>
      </c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42" t="s">
        <v>32</v>
      </c>
      <c r="Y512" s="109"/>
      <c r="Z512" s="109"/>
    </row>
    <row r="513" spans="1:26" s="44" customFormat="1" x14ac:dyDescent="0.5">
      <c r="A513" s="193">
        <v>2220</v>
      </c>
      <c r="B513" s="33" t="s">
        <v>13</v>
      </c>
      <c r="C513" s="32">
        <v>38441</v>
      </c>
      <c r="D513" s="32">
        <v>146</v>
      </c>
      <c r="E513" s="32">
        <v>2790</v>
      </c>
      <c r="F513" s="32">
        <v>12</v>
      </c>
      <c r="G513" s="32" t="s">
        <v>25</v>
      </c>
      <c r="H513" s="32">
        <v>1</v>
      </c>
      <c r="I513" s="32">
        <v>70</v>
      </c>
      <c r="J513" s="32"/>
      <c r="K513" s="32">
        <f>SUM(H513*100+I513)</f>
        <v>170</v>
      </c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42" t="s">
        <v>32</v>
      </c>
      <c r="Y513" s="109"/>
      <c r="Z513" s="109"/>
    </row>
    <row r="514" spans="1:26" s="44" customFormat="1" x14ac:dyDescent="0.5">
      <c r="A514" s="193">
        <v>2221</v>
      </c>
      <c r="B514" s="33" t="s">
        <v>13</v>
      </c>
      <c r="C514" s="32">
        <v>38442</v>
      </c>
      <c r="D514" s="32">
        <v>147</v>
      </c>
      <c r="E514" s="32">
        <v>3959</v>
      </c>
      <c r="F514" s="32">
        <v>12</v>
      </c>
      <c r="G514" s="32" t="s">
        <v>25</v>
      </c>
      <c r="H514" s="32" t="s">
        <v>25</v>
      </c>
      <c r="I514" s="32">
        <v>96.9</v>
      </c>
      <c r="J514" s="32"/>
      <c r="K514" s="32">
        <f>SUM(I514)</f>
        <v>96.9</v>
      </c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42" t="s">
        <v>32</v>
      </c>
      <c r="Y514" s="109"/>
      <c r="Z514" s="109"/>
    </row>
    <row r="515" spans="1:26" s="44" customFormat="1" x14ac:dyDescent="0.5">
      <c r="A515" s="193">
        <v>2222</v>
      </c>
      <c r="B515" s="33" t="s">
        <v>13</v>
      </c>
      <c r="C515" s="32">
        <v>881</v>
      </c>
      <c r="D515" s="32">
        <v>2</v>
      </c>
      <c r="E515" s="32">
        <v>4274</v>
      </c>
      <c r="F515" s="32">
        <v>12</v>
      </c>
      <c r="G515" s="32" t="s">
        <v>25</v>
      </c>
      <c r="H515" s="32" t="s">
        <v>25</v>
      </c>
      <c r="I515" s="32">
        <v>71.2</v>
      </c>
      <c r="J515" s="32"/>
      <c r="K515" s="32"/>
      <c r="L515" s="32">
        <f>SUM(I515)</f>
        <v>71.2</v>
      </c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42" t="s">
        <v>398</v>
      </c>
      <c r="Y515" s="109"/>
      <c r="Z515" s="109"/>
    </row>
    <row r="516" spans="1:26" s="44" customFormat="1" x14ac:dyDescent="0.5">
      <c r="A516" s="193">
        <v>2223</v>
      </c>
      <c r="B516" s="33" t="s">
        <v>13</v>
      </c>
      <c r="C516" s="32">
        <v>38440</v>
      </c>
      <c r="D516" s="32">
        <v>145</v>
      </c>
      <c r="E516" s="32">
        <v>2789</v>
      </c>
      <c r="F516" s="32">
        <v>1</v>
      </c>
      <c r="G516" s="32" t="s">
        <v>25</v>
      </c>
      <c r="H516" s="32">
        <v>1</v>
      </c>
      <c r="I516" s="32">
        <v>15.8</v>
      </c>
      <c r="J516" s="32"/>
      <c r="K516" s="32">
        <f>SUM(H516*100+I516)</f>
        <v>115.8</v>
      </c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42" t="s">
        <v>32</v>
      </c>
      <c r="Y516" s="109"/>
      <c r="Z516" s="109"/>
    </row>
    <row r="517" spans="1:26" s="44" customFormat="1" x14ac:dyDescent="0.5">
      <c r="A517" s="193">
        <v>2224</v>
      </c>
      <c r="B517" s="33" t="s">
        <v>13</v>
      </c>
      <c r="C517" s="32">
        <v>38523</v>
      </c>
      <c r="D517" s="32">
        <v>143</v>
      </c>
      <c r="E517" s="32">
        <v>2787</v>
      </c>
      <c r="F517" s="32">
        <v>12</v>
      </c>
      <c r="G517" s="32" t="s">
        <v>25</v>
      </c>
      <c r="H517" s="32">
        <v>3</v>
      </c>
      <c r="I517" s="32">
        <v>1</v>
      </c>
      <c r="J517" s="32"/>
      <c r="K517" s="32"/>
      <c r="L517" s="32"/>
      <c r="M517" s="32"/>
      <c r="N517" s="32">
        <f>SUM(H517*100+I517)</f>
        <v>301</v>
      </c>
      <c r="O517" s="32"/>
      <c r="P517" s="32"/>
      <c r="Q517" s="32"/>
      <c r="R517" s="32"/>
      <c r="S517" s="32"/>
      <c r="T517" s="32"/>
      <c r="U517" s="32"/>
      <c r="V517" s="32"/>
      <c r="W517" s="32"/>
      <c r="X517" s="42" t="s">
        <v>236</v>
      </c>
      <c r="Y517" s="109"/>
      <c r="Z517" s="109"/>
    </row>
    <row r="518" spans="1:26" s="44" customFormat="1" x14ac:dyDescent="0.5">
      <c r="A518" s="193">
        <v>2225</v>
      </c>
      <c r="B518" s="33" t="s">
        <v>13</v>
      </c>
      <c r="C518" s="32">
        <v>38522</v>
      </c>
      <c r="D518" s="32">
        <v>142</v>
      </c>
      <c r="E518" s="32">
        <v>3963</v>
      </c>
      <c r="F518" s="32">
        <v>12</v>
      </c>
      <c r="G518" s="32" t="s">
        <v>25</v>
      </c>
      <c r="H518" s="32" t="s">
        <v>25</v>
      </c>
      <c r="I518" s="32">
        <v>83</v>
      </c>
      <c r="J518" s="32"/>
      <c r="K518" s="32">
        <f>SUM(I518)</f>
        <v>83</v>
      </c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42" t="s">
        <v>32</v>
      </c>
      <c r="Y518" s="109"/>
      <c r="Z518" s="109"/>
    </row>
    <row r="519" spans="1:26" s="44" customFormat="1" x14ac:dyDescent="0.5">
      <c r="A519" s="193">
        <v>2226</v>
      </c>
      <c r="B519" s="33" t="s">
        <v>13</v>
      </c>
      <c r="C519" s="32">
        <v>7286</v>
      </c>
      <c r="D519" s="32">
        <v>12</v>
      </c>
      <c r="E519" s="32">
        <v>6413</v>
      </c>
      <c r="F519" s="32">
        <v>12</v>
      </c>
      <c r="G519" s="32" t="s">
        <v>25</v>
      </c>
      <c r="H519" s="32">
        <v>1</v>
      </c>
      <c r="I519" s="32">
        <v>1</v>
      </c>
      <c r="J519" s="32"/>
      <c r="K519" s="32">
        <f>SUM(H519*100+I519)</f>
        <v>101</v>
      </c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42" t="s">
        <v>32</v>
      </c>
      <c r="Y519" s="109"/>
      <c r="Z519" s="109"/>
    </row>
    <row r="520" spans="1:26" s="44" customFormat="1" x14ac:dyDescent="0.5">
      <c r="A520" s="193">
        <v>2227</v>
      </c>
      <c r="B520" s="33" t="s">
        <v>13</v>
      </c>
      <c r="C520" s="32">
        <v>38439</v>
      </c>
      <c r="D520" s="32">
        <v>144</v>
      </c>
      <c r="E520" s="32">
        <v>2788</v>
      </c>
      <c r="F520" s="32">
        <v>5</v>
      </c>
      <c r="G520" s="32" t="s">
        <v>25</v>
      </c>
      <c r="H520" s="32" t="s">
        <v>25</v>
      </c>
      <c r="I520" s="32">
        <v>92</v>
      </c>
      <c r="J520" s="32"/>
      <c r="K520" s="32">
        <f>SUM(I520)</f>
        <v>92</v>
      </c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228" t="s">
        <v>32</v>
      </c>
      <c r="Y520" s="109"/>
      <c r="Z520" s="109"/>
    </row>
    <row r="521" spans="1:26" s="44" customFormat="1" x14ac:dyDescent="0.5">
      <c r="A521" s="260">
        <v>2228</v>
      </c>
      <c r="B521" s="221" t="s">
        <v>13</v>
      </c>
      <c r="C521" s="221" t="s">
        <v>877</v>
      </c>
      <c r="D521" s="223">
        <v>603</v>
      </c>
      <c r="E521" s="223">
        <v>1381</v>
      </c>
      <c r="F521" s="223">
        <v>10</v>
      </c>
      <c r="G521" s="223">
        <v>1</v>
      </c>
      <c r="H521" s="223">
        <v>3</v>
      </c>
      <c r="I521" s="223">
        <v>14</v>
      </c>
      <c r="J521" s="223"/>
      <c r="K521" s="223"/>
      <c r="L521" s="223"/>
      <c r="M521" s="223"/>
      <c r="N521" s="223">
        <f>SUM(G521*100+H521*100+I521)</f>
        <v>414</v>
      </c>
      <c r="O521" s="223"/>
      <c r="P521" s="223"/>
      <c r="Q521" s="223"/>
      <c r="R521" s="223"/>
      <c r="S521" s="223"/>
      <c r="T521" s="223"/>
      <c r="U521" s="223"/>
      <c r="V521" s="223"/>
      <c r="W521" s="223"/>
      <c r="X521" s="230" t="s">
        <v>197</v>
      </c>
      <c r="Y521" s="109"/>
      <c r="Z521" s="109"/>
    </row>
    <row r="522" spans="1:26" s="44" customFormat="1" x14ac:dyDescent="0.5">
      <c r="A522" s="259">
        <v>2229</v>
      </c>
      <c r="B522" s="71" t="s">
        <v>13</v>
      </c>
      <c r="C522" s="45">
        <v>52217</v>
      </c>
      <c r="D522" s="45">
        <v>665</v>
      </c>
      <c r="E522" s="45">
        <v>1429</v>
      </c>
      <c r="F522" s="45">
        <v>10</v>
      </c>
      <c r="G522" s="45" t="s">
        <v>25</v>
      </c>
      <c r="H522" s="45">
        <v>3</v>
      </c>
      <c r="I522" s="45">
        <v>23</v>
      </c>
      <c r="J522" s="45"/>
      <c r="K522" s="45"/>
      <c r="L522" s="45"/>
      <c r="M522" s="45"/>
      <c r="N522" s="45">
        <f>SUM(H522*100+I522)</f>
        <v>323</v>
      </c>
      <c r="O522" s="45"/>
      <c r="P522" s="45"/>
      <c r="Q522" s="45"/>
      <c r="R522" s="45"/>
      <c r="S522" s="45"/>
      <c r="T522" s="45"/>
      <c r="U522" s="45"/>
      <c r="V522" s="45"/>
      <c r="W522" s="45"/>
      <c r="X522" s="75" t="s">
        <v>197</v>
      </c>
      <c r="Y522" s="109"/>
      <c r="Z522" s="109"/>
    </row>
    <row r="523" spans="1:26" s="44" customFormat="1" ht="27.75" x14ac:dyDescent="0.65">
      <c r="A523" s="275" t="s">
        <v>2027</v>
      </c>
      <c r="B523" s="275"/>
      <c r="C523" s="275"/>
      <c r="D523" s="275"/>
      <c r="E523" s="275"/>
      <c r="F523" s="275"/>
      <c r="G523" s="275"/>
      <c r="H523" s="275"/>
      <c r="I523" s="275"/>
      <c r="J523" s="275"/>
      <c r="K523" s="275"/>
      <c r="L523" s="275"/>
      <c r="M523" s="275"/>
      <c r="N523" s="275"/>
      <c r="O523" s="275"/>
      <c r="P523" s="275"/>
      <c r="Q523" s="275"/>
      <c r="R523" s="275"/>
      <c r="S523" s="275"/>
      <c r="T523" s="275"/>
      <c r="U523" s="275"/>
      <c r="V523" s="275"/>
      <c r="W523" s="275"/>
      <c r="X523" s="275"/>
    </row>
    <row r="524" spans="1:26" s="44" customFormat="1" ht="27.75" x14ac:dyDescent="0.5">
      <c r="A524" s="313" t="s">
        <v>1102</v>
      </c>
      <c r="B524" s="313"/>
      <c r="C524" s="313"/>
      <c r="D524" s="313"/>
      <c r="E524" s="313"/>
      <c r="F524" s="313"/>
      <c r="G524" s="313"/>
      <c r="H524" s="313"/>
      <c r="I524" s="313"/>
      <c r="J524" s="313"/>
      <c r="K524" s="313"/>
      <c r="L524" s="313"/>
      <c r="M524" s="313"/>
      <c r="N524" s="313"/>
      <c r="O524" s="313"/>
      <c r="P524" s="313"/>
      <c r="Q524" s="313"/>
      <c r="R524" s="313"/>
      <c r="S524" s="313"/>
      <c r="T524" s="313"/>
      <c r="U524" s="313"/>
      <c r="V524" s="313"/>
      <c r="W524" s="313"/>
      <c r="X524" s="313"/>
    </row>
    <row r="525" spans="1:26" s="44" customFormat="1" ht="27.75" x14ac:dyDescent="0.5">
      <c r="A525" s="276" t="s">
        <v>1069</v>
      </c>
      <c r="B525" s="276"/>
      <c r="C525" s="276"/>
      <c r="D525" s="276"/>
      <c r="E525" s="276"/>
      <c r="F525" s="276"/>
      <c r="G525" s="276"/>
      <c r="H525" s="276"/>
      <c r="I525" s="276"/>
      <c r="J525" s="276"/>
      <c r="K525" s="276"/>
      <c r="L525" s="276"/>
      <c r="M525" s="276"/>
      <c r="N525" s="276"/>
      <c r="O525" s="276"/>
      <c r="P525" s="276"/>
      <c r="Q525" s="276"/>
      <c r="R525" s="276"/>
      <c r="S525" s="276"/>
      <c r="T525" s="276"/>
      <c r="U525" s="276"/>
      <c r="V525" s="276"/>
      <c r="W525" s="276"/>
      <c r="X525" s="276"/>
    </row>
    <row r="526" spans="1:26" s="44" customFormat="1" ht="27.75" x14ac:dyDescent="0.65">
      <c r="A526" s="275" t="s">
        <v>1070</v>
      </c>
      <c r="B526" s="275"/>
      <c r="C526" s="275"/>
      <c r="D526" s="275"/>
      <c r="E526" s="275"/>
      <c r="F526" s="275"/>
      <c r="G526" s="275"/>
      <c r="H526" s="275"/>
      <c r="I526" s="275"/>
      <c r="J526" s="275"/>
      <c r="K526" s="275"/>
      <c r="L526" s="275"/>
      <c r="M526" s="275"/>
      <c r="N526" s="275"/>
      <c r="O526" s="275"/>
      <c r="P526" s="275"/>
      <c r="Q526" s="275"/>
      <c r="R526" s="275"/>
      <c r="S526" s="275"/>
      <c r="T526" s="275"/>
      <c r="U526" s="275"/>
      <c r="V526" s="275"/>
      <c r="W526" s="275"/>
      <c r="X526" s="275"/>
    </row>
    <row r="527" spans="1:26" s="44" customFormat="1" ht="27.75" x14ac:dyDescent="0.65">
      <c r="A527" s="196"/>
      <c r="B527" s="196"/>
      <c r="C527" s="196"/>
      <c r="D527" s="196"/>
      <c r="E527" s="196"/>
      <c r="F527" s="196"/>
      <c r="G527" s="196"/>
      <c r="H527" s="196"/>
      <c r="I527" s="196"/>
      <c r="J527" s="196"/>
      <c r="K527" s="196"/>
      <c r="L527" s="196"/>
      <c r="M527" s="196"/>
      <c r="N527" s="196"/>
      <c r="O527" s="196"/>
      <c r="P527" s="196"/>
      <c r="Q527" s="196"/>
      <c r="R527" s="196"/>
      <c r="S527" s="196"/>
      <c r="T527" s="196"/>
      <c r="U527" s="196"/>
      <c r="V527" s="196"/>
      <c r="W527" s="196"/>
      <c r="X527" s="196"/>
    </row>
    <row r="528" spans="1:26" s="44" customFormat="1" x14ac:dyDescent="0.5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</row>
    <row r="529" spans="1:26" s="44" customFormat="1" x14ac:dyDescent="0.5">
      <c r="A529" s="268" t="s">
        <v>1071</v>
      </c>
      <c r="B529" s="186"/>
      <c r="C529" s="189"/>
      <c r="D529" s="277" t="s">
        <v>0</v>
      </c>
      <c r="E529" s="277" t="s">
        <v>1</v>
      </c>
      <c r="F529" s="189"/>
      <c r="G529" s="291" t="s">
        <v>18</v>
      </c>
      <c r="H529" s="292"/>
      <c r="I529" s="293"/>
      <c r="J529" s="265" t="s">
        <v>1088</v>
      </c>
      <c r="K529" s="266"/>
      <c r="L529" s="266"/>
      <c r="M529" s="266"/>
      <c r="N529" s="267"/>
      <c r="O529" s="272" t="s">
        <v>1101</v>
      </c>
      <c r="P529" s="272"/>
      <c r="Q529" s="272"/>
      <c r="R529" s="272"/>
      <c r="S529" s="272"/>
      <c r="T529" s="272"/>
      <c r="U529" s="272"/>
      <c r="V529" s="272"/>
      <c r="W529" s="272"/>
      <c r="X529" s="273"/>
    </row>
    <row r="530" spans="1:26" s="44" customFormat="1" x14ac:dyDescent="0.5">
      <c r="A530" s="269"/>
      <c r="B530" s="187" t="s">
        <v>1072</v>
      </c>
      <c r="C530" s="190" t="s">
        <v>1073</v>
      </c>
      <c r="D530" s="278"/>
      <c r="E530" s="278"/>
      <c r="F530" s="190" t="s">
        <v>1075</v>
      </c>
      <c r="G530" s="277" t="s">
        <v>19</v>
      </c>
      <c r="H530" s="290" t="s">
        <v>20</v>
      </c>
      <c r="I530" s="277" t="s">
        <v>21</v>
      </c>
      <c r="J530" s="183"/>
      <c r="K530" s="261" t="s">
        <v>1079</v>
      </c>
      <c r="L530" s="283" t="s">
        <v>1080</v>
      </c>
      <c r="M530" s="180"/>
      <c r="N530" s="185" t="s">
        <v>1086</v>
      </c>
      <c r="O530" s="316" t="s">
        <v>1071</v>
      </c>
      <c r="P530" s="186"/>
      <c r="Q530" s="186"/>
      <c r="R530" s="186"/>
      <c r="S530" s="308" t="s">
        <v>1088</v>
      </c>
      <c r="T530" s="309"/>
      <c r="U530" s="309"/>
      <c r="V530" s="309"/>
      <c r="W530" s="310"/>
      <c r="X530" s="261" t="s">
        <v>1100</v>
      </c>
    </row>
    <row r="531" spans="1:26" s="44" customFormat="1" x14ac:dyDescent="0.5">
      <c r="A531" s="269"/>
      <c r="B531" s="187" t="s">
        <v>22</v>
      </c>
      <c r="C531" s="190" t="s">
        <v>1074</v>
      </c>
      <c r="D531" s="278"/>
      <c r="E531" s="278"/>
      <c r="F531" s="24" t="s">
        <v>1076</v>
      </c>
      <c r="G531" s="278"/>
      <c r="H531" s="290"/>
      <c r="I531" s="278"/>
      <c r="J531" s="183" t="s">
        <v>1078</v>
      </c>
      <c r="K531" s="262"/>
      <c r="L531" s="283"/>
      <c r="M531" s="181" t="s">
        <v>1081</v>
      </c>
      <c r="N531" s="185" t="s">
        <v>1085</v>
      </c>
      <c r="O531" s="317"/>
      <c r="P531" s="187"/>
      <c r="Q531" s="187" t="s">
        <v>1072</v>
      </c>
      <c r="R531" s="187" t="s">
        <v>1094</v>
      </c>
      <c r="S531" s="180"/>
      <c r="T531" s="281" t="s">
        <v>1079</v>
      </c>
      <c r="U531" s="261" t="s">
        <v>1080</v>
      </c>
      <c r="V531" s="184"/>
      <c r="W531" s="180" t="s">
        <v>1097</v>
      </c>
      <c r="X531" s="262"/>
    </row>
    <row r="532" spans="1:26" s="44" customFormat="1" x14ac:dyDescent="0.5">
      <c r="A532" s="269"/>
      <c r="B532" s="187"/>
      <c r="C532" s="190" t="s">
        <v>861</v>
      </c>
      <c r="D532" s="278"/>
      <c r="E532" s="278"/>
      <c r="F532" s="190" t="s">
        <v>1077</v>
      </c>
      <c r="G532" s="278"/>
      <c r="H532" s="290"/>
      <c r="I532" s="278"/>
      <c r="J532" s="183" t="s">
        <v>1082</v>
      </c>
      <c r="K532" s="262"/>
      <c r="L532" s="283"/>
      <c r="M532" s="181" t="s">
        <v>1084</v>
      </c>
      <c r="N532" s="185" t="s">
        <v>1087</v>
      </c>
      <c r="O532" s="317"/>
      <c r="P532" s="187" t="s">
        <v>1090</v>
      </c>
      <c r="Q532" s="187" t="s">
        <v>1091</v>
      </c>
      <c r="R532" s="187" t="s">
        <v>1095</v>
      </c>
      <c r="S532" s="181" t="s">
        <v>1078</v>
      </c>
      <c r="T532" s="284"/>
      <c r="U532" s="262"/>
      <c r="V532" s="184" t="s">
        <v>1081</v>
      </c>
      <c r="W532" s="181" t="s">
        <v>1098</v>
      </c>
      <c r="X532" s="262"/>
    </row>
    <row r="533" spans="1:26" s="44" customFormat="1" x14ac:dyDescent="0.5">
      <c r="A533" s="187"/>
      <c r="B533" s="187"/>
      <c r="C533" s="190"/>
      <c r="D533" s="190"/>
      <c r="E533" s="190"/>
      <c r="F533" s="190"/>
      <c r="G533" s="278"/>
      <c r="H533" s="290"/>
      <c r="I533" s="278"/>
      <c r="J533" s="183" t="s">
        <v>1083</v>
      </c>
      <c r="K533" s="262"/>
      <c r="L533" s="283"/>
      <c r="M533" s="181" t="s">
        <v>1085</v>
      </c>
      <c r="N533" s="185" t="s">
        <v>1072</v>
      </c>
      <c r="O533" s="317"/>
      <c r="P533" s="187"/>
      <c r="Q533" s="187" t="s">
        <v>1092</v>
      </c>
      <c r="R533" s="187" t="s">
        <v>1096</v>
      </c>
      <c r="S533" s="181" t="s">
        <v>1082</v>
      </c>
      <c r="T533" s="284"/>
      <c r="U533" s="262"/>
      <c r="V533" s="184" t="s">
        <v>1084</v>
      </c>
      <c r="W533" s="181" t="s">
        <v>1091</v>
      </c>
      <c r="X533" s="262"/>
    </row>
    <row r="534" spans="1:26" s="44" customFormat="1" x14ac:dyDescent="0.5">
      <c r="A534" s="193"/>
      <c r="B534" s="188"/>
      <c r="C534" s="191"/>
      <c r="D534" s="191"/>
      <c r="E534" s="191"/>
      <c r="F534" s="191"/>
      <c r="G534" s="191"/>
      <c r="H534" s="22"/>
      <c r="I534" s="191"/>
      <c r="J534" s="192"/>
      <c r="K534" s="191"/>
      <c r="L534" s="22"/>
      <c r="M534" s="191"/>
      <c r="N534" s="23"/>
      <c r="O534" s="318"/>
      <c r="P534" s="188"/>
      <c r="Q534" s="188" t="s">
        <v>1093</v>
      </c>
      <c r="R534" s="188"/>
      <c r="S534" s="182" t="s">
        <v>1083</v>
      </c>
      <c r="T534" s="296"/>
      <c r="U534" s="263"/>
      <c r="V534" s="30" t="s">
        <v>1085</v>
      </c>
      <c r="W534" s="182" t="s">
        <v>1099</v>
      </c>
      <c r="X534" s="263"/>
    </row>
    <row r="535" spans="1:26" s="44" customFormat="1" ht="27.75" x14ac:dyDescent="0.5">
      <c r="A535" s="193">
        <v>2230</v>
      </c>
      <c r="B535" s="33" t="s">
        <v>13</v>
      </c>
      <c r="C535" s="32">
        <v>1059</v>
      </c>
      <c r="D535" s="32">
        <v>713</v>
      </c>
      <c r="E535" s="32">
        <v>4279</v>
      </c>
      <c r="F535" s="32">
        <v>10</v>
      </c>
      <c r="G535" s="32" t="s">
        <v>25</v>
      </c>
      <c r="H535" s="32">
        <v>2</v>
      </c>
      <c r="I535" s="32">
        <v>58.5</v>
      </c>
      <c r="J535" s="32">
        <f>SUM(H535*100+I535)</f>
        <v>258.5</v>
      </c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42" t="s">
        <v>837</v>
      </c>
      <c r="Y535" s="163"/>
      <c r="Z535" s="163"/>
    </row>
    <row r="536" spans="1:26" s="44" customFormat="1" ht="27.75" x14ac:dyDescent="0.65">
      <c r="A536" s="193">
        <v>2231</v>
      </c>
      <c r="B536" s="33" t="s">
        <v>13</v>
      </c>
      <c r="C536" s="32">
        <v>1061</v>
      </c>
      <c r="D536" s="32">
        <v>715</v>
      </c>
      <c r="E536" s="32">
        <v>4281</v>
      </c>
      <c r="F536" s="32">
        <v>10</v>
      </c>
      <c r="G536" s="32" t="s">
        <v>25</v>
      </c>
      <c r="H536" s="32">
        <v>2</v>
      </c>
      <c r="I536" s="32">
        <v>57.8</v>
      </c>
      <c r="J536" s="32"/>
      <c r="K536" s="32">
        <f>SUM(H536*100+I536)</f>
        <v>257.8</v>
      </c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42" t="s">
        <v>32</v>
      </c>
      <c r="Y536" s="164"/>
      <c r="Z536" s="164"/>
    </row>
    <row r="537" spans="1:26" s="44" customFormat="1" ht="27.75" x14ac:dyDescent="0.65">
      <c r="A537" s="193">
        <v>2232</v>
      </c>
      <c r="B537" s="33" t="s">
        <v>13</v>
      </c>
      <c r="C537" s="32">
        <v>52196</v>
      </c>
      <c r="D537" s="32">
        <v>604</v>
      </c>
      <c r="E537" s="32">
        <v>1385</v>
      </c>
      <c r="F537" s="32">
        <v>10</v>
      </c>
      <c r="G537" s="32">
        <v>1</v>
      </c>
      <c r="H537" s="32">
        <v>1</v>
      </c>
      <c r="I537" s="32">
        <v>40</v>
      </c>
      <c r="J537" s="32"/>
      <c r="K537" s="32">
        <f>SUM(G537*400+H537*100+I537)</f>
        <v>540</v>
      </c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42" t="s">
        <v>32</v>
      </c>
      <c r="Y537" s="196"/>
      <c r="Z537" s="196"/>
    </row>
    <row r="538" spans="1:26" s="44" customFormat="1" x14ac:dyDescent="0.5">
      <c r="A538" s="193">
        <v>2233</v>
      </c>
      <c r="B538" s="33" t="s">
        <v>13</v>
      </c>
      <c r="C538" s="32">
        <v>38525</v>
      </c>
      <c r="D538" s="32">
        <v>149</v>
      </c>
      <c r="E538" s="32">
        <v>2792</v>
      </c>
      <c r="F538" s="32">
        <v>12</v>
      </c>
      <c r="G538" s="32" t="s">
        <v>25</v>
      </c>
      <c r="H538" s="32">
        <v>2</v>
      </c>
      <c r="I538" s="32">
        <v>33.4</v>
      </c>
      <c r="J538" s="32"/>
      <c r="K538" s="32"/>
      <c r="L538" s="32"/>
      <c r="M538" s="32"/>
      <c r="N538" s="32">
        <f>SUM(H538*100+I538)</f>
        <v>233.4</v>
      </c>
      <c r="O538" s="32"/>
      <c r="P538" s="32"/>
      <c r="Q538" s="32"/>
      <c r="R538" s="32"/>
      <c r="S538" s="32"/>
      <c r="T538" s="32"/>
      <c r="U538" s="32"/>
      <c r="V538" s="32"/>
      <c r="W538" s="32"/>
      <c r="X538" s="42" t="s">
        <v>103</v>
      </c>
      <c r="Y538" s="109"/>
      <c r="Z538" s="109"/>
    </row>
    <row r="539" spans="1:26" s="44" customFormat="1" x14ac:dyDescent="0.5">
      <c r="A539" s="193">
        <v>2234</v>
      </c>
      <c r="B539" s="33" t="s">
        <v>13</v>
      </c>
      <c r="C539" s="32">
        <v>599</v>
      </c>
      <c r="D539" s="32">
        <v>1</v>
      </c>
      <c r="E539" s="32">
        <v>5532</v>
      </c>
      <c r="F539" s="32">
        <v>12</v>
      </c>
      <c r="G539" s="32" t="s">
        <v>25</v>
      </c>
      <c r="H539" s="32">
        <v>1</v>
      </c>
      <c r="I539" s="32">
        <v>70.5</v>
      </c>
      <c r="J539" s="32"/>
      <c r="K539" s="32">
        <f>SUM(H539*100+I539)</f>
        <v>170.5</v>
      </c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42" t="s">
        <v>32</v>
      </c>
      <c r="Y539" s="109"/>
      <c r="Z539" s="109"/>
    </row>
    <row r="540" spans="1:26" s="44" customFormat="1" x14ac:dyDescent="0.5">
      <c r="A540" s="193">
        <v>2235</v>
      </c>
      <c r="B540" s="33" t="s">
        <v>13</v>
      </c>
      <c r="C540" s="32">
        <v>7283</v>
      </c>
      <c r="D540" s="32">
        <v>10</v>
      </c>
      <c r="E540" s="32">
        <v>6510</v>
      </c>
      <c r="F540" s="32">
        <v>12</v>
      </c>
      <c r="G540" s="32" t="s">
        <v>25</v>
      </c>
      <c r="H540" s="32">
        <v>1</v>
      </c>
      <c r="I540" s="32">
        <v>84</v>
      </c>
      <c r="J540" s="32"/>
      <c r="K540" s="32">
        <f>SUM(H540*100+I540)</f>
        <v>184</v>
      </c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42" t="s">
        <v>32</v>
      </c>
      <c r="Y540" s="109"/>
      <c r="Z540" s="109"/>
    </row>
    <row r="541" spans="1:26" s="44" customFormat="1" x14ac:dyDescent="0.5">
      <c r="A541" s="193">
        <v>2236</v>
      </c>
      <c r="B541" s="33" t="s">
        <v>13</v>
      </c>
      <c r="C541" s="32">
        <v>7284</v>
      </c>
      <c r="D541" s="32">
        <v>11</v>
      </c>
      <c r="E541" s="32">
        <v>6411</v>
      </c>
      <c r="F541" s="32">
        <v>12</v>
      </c>
      <c r="G541" s="32" t="s">
        <v>25</v>
      </c>
      <c r="H541" s="32" t="s">
        <v>25</v>
      </c>
      <c r="I541" s="32">
        <v>78</v>
      </c>
      <c r="J541" s="32"/>
      <c r="K541" s="32"/>
      <c r="L541" s="32"/>
      <c r="M541" s="32"/>
      <c r="N541" s="32">
        <f>SUM(I541)</f>
        <v>78</v>
      </c>
      <c r="O541" s="32"/>
      <c r="P541" s="32"/>
      <c r="Q541" s="32"/>
      <c r="R541" s="32"/>
      <c r="S541" s="32"/>
      <c r="T541" s="32"/>
      <c r="U541" s="32"/>
      <c r="V541" s="32"/>
      <c r="W541" s="32"/>
      <c r="X541" s="42" t="s">
        <v>879</v>
      </c>
      <c r="Y541" s="109"/>
      <c r="Z541" s="109"/>
    </row>
    <row r="542" spans="1:26" s="44" customFormat="1" x14ac:dyDescent="0.5">
      <c r="A542" s="193">
        <v>2237</v>
      </c>
      <c r="B542" s="33" t="s">
        <v>13</v>
      </c>
      <c r="C542" s="32">
        <v>38531</v>
      </c>
      <c r="D542" s="32">
        <v>155</v>
      </c>
      <c r="E542" s="32">
        <v>3966</v>
      </c>
      <c r="F542" s="32">
        <v>12</v>
      </c>
      <c r="G542" s="32" t="s">
        <v>25</v>
      </c>
      <c r="H542" s="32">
        <v>1</v>
      </c>
      <c r="I542" s="32">
        <v>23</v>
      </c>
      <c r="J542" s="32"/>
      <c r="K542" s="32"/>
      <c r="L542" s="32"/>
      <c r="M542" s="32"/>
      <c r="N542" s="32">
        <f>SUM(H542*100+I542)</f>
        <v>123</v>
      </c>
      <c r="O542" s="32"/>
      <c r="P542" s="32"/>
      <c r="Q542" s="32"/>
      <c r="R542" s="32"/>
      <c r="S542" s="32"/>
      <c r="T542" s="32"/>
      <c r="U542" s="32"/>
      <c r="V542" s="32"/>
      <c r="W542" s="32"/>
      <c r="X542" s="42" t="s">
        <v>737</v>
      </c>
      <c r="Y542" s="109"/>
      <c r="Z542" s="109"/>
    </row>
    <row r="543" spans="1:26" s="44" customFormat="1" x14ac:dyDescent="0.5">
      <c r="A543" s="193">
        <v>2238</v>
      </c>
      <c r="B543" s="33" t="s">
        <v>13</v>
      </c>
      <c r="C543" s="32">
        <v>38532</v>
      </c>
      <c r="D543" s="32">
        <v>156</v>
      </c>
      <c r="E543" s="32">
        <v>3960</v>
      </c>
      <c r="F543" s="32">
        <v>12</v>
      </c>
      <c r="G543" s="32" t="s">
        <v>25</v>
      </c>
      <c r="H543" s="32" t="s">
        <v>25</v>
      </c>
      <c r="I543" s="32">
        <v>52</v>
      </c>
      <c r="J543" s="32"/>
      <c r="K543" s="32"/>
      <c r="L543" s="32"/>
      <c r="M543" s="32"/>
      <c r="N543" s="32">
        <f>SUM(I543)</f>
        <v>52</v>
      </c>
      <c r="O543" s="32"/>
      <c r="P543" s="32"/>
      <c r="Q543" s="32"/>
      <c r="R543" s="32"/>
      <c r="S543" s="32"/>
      <c r="T543" s="32"/>
      <c r="U543" s="32"/>
      <c r="V543" s="32"/>
      <c r="W543" s="32"/>
      <c r="X543" s="42" t="s">
        <v>737</v>
      </c>
      <c r="Y543" s="109"/>
      <c r="Z543" s="109"/>
    </row>
    <row r="544" spans="1:26" s="44" customFormat="1" x14ac:dyDescent="0.5">
      <c r="A544" s="193">
        <v>2239</v>
      </c>
      <c r="B544" s="33" t="s">
        <v>13</v>
      </c>
      <c r="C544" s="32">
        <v>38533</v>
      </c>
      <c r="D544" s="32">
        <v>157</v>
      </c>
      <c r="E544" s="32">
        <v>2796</v>
      </c>
      <c r="F544" s="32">
        <v>12</v>
      </c>
      <c r="G544" s="32" t="s">
        <v>25</v>
      </c>
      <c r="H544" s="32" t="s">
        <v>25</v>
      </c>
      <c r="I544" s="32">
        <v>40</v>
      </c>
      <c r="J544" s="32"/>
      <c r="K544" s="32">
        <f>SUM(I544)</f>
        <v>40</v>
      </c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42" t="s">
        <v>32</v>
      </c>
      <c r="Y544" s="109"/>
      <c r="Z544" s="109"/>
    </row>
    <row r="545" spans="1:26" s="44" customFormat="1" x14ac:dyDescent="0.5">
      <c r="A545" s="193">
        <v>2240</v>
      </c>
      <c r="B545" s="33" t="s">
        <v>13</v>
      </c>
      <c r="C545" s="32">
        <v>38534</v>
      </c>
      <c r="D545" s="32">
        <v>158</v>
      </c>
      <c r="E545" s="32">
        <v>3965</v>
      </c>
      <c r="F545" s="32">
        <v>12</v>
      </c>
      <c r="G545" s="32" t="s">
        <v>25</v>
      </c>
      <c r="H545" s="32" t="s">
        <v>25</v>
      </c>
      <c r="I545" s="32">
        <v>33</v>
      </c>
      <c r="J545" s="32"/>
      <c r="K545" s="32"/>
      <c r="L545" s="32">
        <f>SUM(I545)</f>
        <v>33</v>
      </c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42" t="s">
        <v>398</v>
      </c>
    </row>
    <row r="546" spans="1:26" s="44" customFormat="1" x14ac:dyDescent="0.5">
      <c r="A546" s="193">
        <v>2241</v>
      </c>
      <c r="B546" s="33" t="s">
        <v>13</v>
      </c>
      <c r="C546" s="32">
        <v>38530</v>
      </c>
      <c r="D546" s="32">
        <v>154</v>
      </c>
      <c r="E546" s="32">
        <v>2795</v>
      </c>
      <c r="F546" s="32">
        <v>12</v>
      </c>
      <c r="G546" s="32" t="s">
        <v>25</v>
      </c>
      <c r="H546" s="32">
        <v>2</v>
      </c>
      <c r="I546" s="32">
        <v>33</v>
      </c>
      <c r="J546" s="32"/>
      <c r="K546" s="32">
        <f>SUM(H546*100+I546)</f>
        <v>233</v>
      </c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42" t="s">
        <v>32</v>
      </c>
    </row>
    <row r="547" spans="1:26" s="44" customFormat="1" x14ac:dyDescent="0.5">
      <c r="A547" s="193">
        <v>2242</v>
      </c>
      <c r="B547" s="33" t="s">
        <v>13</v>
      </c>
      <c r="C547" s="32">
        <v>38536</v>
      </c>
      <c r="D547" s="32">
        <v>161</v>
      </c>
      <c r="E547" s="32">
        <v>2799</v>
      </c>
      <c r="F547" s="32">
        <v>12</v>
      </c>
      <c r="G547" s="32" t="s">
        <v>25</v>
      </c>
      <c r="H547" s="32" t="s">
        <v>25</v>
      </c>
      <c r="I547" s="32">
        <v>99</v>
      </c>
      <c r="J547" s="32"/>
      <c r="K547" s="32">
        <f>SUM(I547)</f>
        <v>99</v>
      </c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42" t="s">
        <v>880</v>
      </c>
    </row>
    <row r="548" spans="1:26" s="44" customFormat="1" x14ac:dyDescent="0.5">
      <c r="A548" s="193">
        <v>2243</v>
      </c>
      <c r="B548" s="33" t="s">
        <v>13</v>
      </c>
      <c r="C548" s="32">
        <v>38443</v>
      </c>
      <c r="D548" s="32">
        <v>160</v>
      </c>
      <c r="E548" s="32">
        <v>2798</v>
      </c>
      <c r="F548" s="32">
        <v>12</v>
      </c>
      <c r="G548" s="32" t="s">
        <v>25</v>
      </c>
      <c r="H548" s="32" t="s">
        <v>25</v>
      </c>
      <c r="I548" s="32">
        <v>97</v>
      </c>
      <c r="J548" s="32"/>
      <c r="K548" s="32">
        <f>SUM(I548)</f>
        <v>97</v>
      </c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42" t="s">
        <v>32</v>
      </c>
    </row>
    <row r="549" spans="1:26" s="44" customFormat="1" x14ac:dyDescent="0.5">
      <c r="A549" s="193">
        <v>2244</v>
      </c>
      <c r="B549" s="33" t="s">
        <v>13</v>
      </c>
      <c r="C549" s="32">
        <v>46329</v>
      </c>
      <c r="D549" s="32">
        <v>146</v>
      </c>
      <c r="E549" s="32">
        <v>2821</v>
      </c>
      <c r="F549" s="32">
        <v>12</v>
      </c>
      <c r="G549" s="32" t="s">
        <v>25</v>
      </c>
      <c r="H549" s="32" t="s">
        <v>25</v>
      </c>
      <c r="I549" s="32">
        <v>57.4</v>
      </c>
      <c r="J549" s="32"/>
      <c r="K549" s="32">
        <f>SUM(I549)</f>
        <v>57.4</v>
      </c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42" t="s">
        <v>32</v>
      </c>
    </row>
    <row r="550" spans="1:26" s="44" customFormat="1" ht="24" customHeight="1" x14ac:dyDescent="0.5">
      <c r="A550" s="193">
        <v>2245</v>
      </c>
      <c r="B550" s="33" t="s">
        <v>13</v>
      </c>
      <c r="C550" s="32">
        <v>9459</v>
      </c>
      <c r="D550" s="32">
        <v>23</v>
      </c>
      <c r="E550" s="32">
        <v>8059</v>
      </c>
      <c r="F550" s="32">
        <v>12</v>
      </c>
      <c r="G550" s="32" t="s">
        <v>25</v>
      </c>
      <c r="H550" s="32" t="s">
        <v>25</v>
      </c>
      <c r="I550" s="32">
        <v>50</v>
      </c>
      <c r="J550" s="32"/>
      <c r="K550" s="32"/>
      <c r="L550" s="32"/>
      <c r="M550" s="32"/>
      <c r="N550" s="32">
        <f>SUM(I550)</f>
        <v>50</v>
      </c>
      <c r="O550" s="32"/>
      <c r="P550" s="32"/>
      <c r="Q550" s="32"/>
      <c r="R550" s="32"/>
      <c r="S550" s="32"/>
      <c r="T550" s="32"/>
      <c r="U550" s="32"/>
      <c r="V550" s="32"/>
      <c r="W550" s="32"/>
      <c r="X550" s="42" t="s">
        <v>856</v>
      </c>
    </row>
    <row r="551" spans="1:26" s="44" customFormat="1" ht="24" customHeight="1" x14ac:dyDescent="0.5">
      <c r="A551" s="193">
        <v>2246</v>
      </c>
      <c r="B551" s="33" t="s">
        <v>13</v>
      </c>
      <c r="C551" s="32">
        <v>38526</v>
      </c>
      <c r="D551" s="32">
        <v>150</v>
      </c>
      <c r="E551" s="32">
        <v>3972</v>
      </c>
      <c r="F551" s="32">
        <v>12</v>
      </c>
      <c r="G551" s="32" t="s">
        <v>25</v>
      </c>
      <c r="H551" s="32">
        <v>2</v>
      </c>
      <c r="I551" s="32">
        <v>28</v>
      </c>
      <c r="J551" s="32"/>
      <c r="K551" s="32"/>
      <c r="L551" s="32"/>
      <c r="M551" s="32"/>
      <c r="N551" s="32">
        <f>SUM(H551*100+I551)</f>
        <v>228</v>
      </c>
      <c r="O551" s="32"/>
      <c r="P551" s="32"/>
      <c r="Q551" s="32"/>
      <c r="R551" s="32"/>
      <c r="S551" s="32"/>
      <c r="T551" s="32"/>
      <c r="U551" s="32"/>
      <c r="V551" s="32"/>
      <c r="W551" s="32"/>
      <c r="X551" s="42" t="s">
        <v>103</v>
      </c>
    </row>
    <row r="552" spans="1:26" s="44" customFormat="1" ht="24" customHeight="1" x14ac:dyDescent="0.5">
      <c r="A552" s="193">
        <v>2247</v>
      </c>
      <c r="B552" s="33" t="s">
        <v>13</v>
      </c>
      <c r="C552" s="32">
        <v>38527</v>
      </c>
      <c r="D552" s="32">
        <v>151</v>
      </c>
      <c r="E552" s="32">
        <v>3947</v>
      </c>
      <c r="F552" s="32">
        <v>12</v>
      </c>
      <c r="G552" s="32" t="s">
        <v>25</v>
      </c>
      <c r="H552" s="32" t="s">
        <v>25</v>
      </c>
      <c r="I552" s="32">
        <v>87</v>
      </c>
      <c r="J552" s="32"/>
      <c r="K552" s="32">
        <f>SUM(I552)</f>
        <v>87</v>
      </c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42" t="s">
        <v>32</v>
      </c>
    </row>
    <row r="553" spans="1:26" s="44" customFormat="1" ht="24" customHeight="1" x14ac:dyDescent="0.5">
      <c r="A553" s="193">
        <v>2248</v>
      </c>
      <c r="B553" s="33" t="s">
        <v>13</v>
      </c>
      <c r="C553" s="32">
        <v>4400</v>
      </c>
      <c r="D553" s="32">
        <v>6</v>
      </c>
      <c r="E553" s="32">
        <v>5322</v>
      </c>
      <c r="F553" s="32">
        <v>12</v>
      </c>
      <c r="G553" s="32" t="s">
        <v>25</v>
      </c>
      <c r="H553" s="32" t="s">
        <v>25</v>
      </c>
      <c r="I553" s="32">
        <v>32</v>
      </c>
      <c r="J553" s="32"/>
      <c r="K553" s="32">
        <f>SUM(I553)</f>
        <v>32</v>
      </c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42" t="s">
        <v>32</v>
      </c>
    </row>
    <row r="554" spans="1:26" s="44" customFormat="1" ht="24" customHeight="1" x14ac:dyDescent="0.5">
      <c r="A554" s="193">
        <v>2249</v>
      </c>
      <c r="B554" s="33" t="s">
        <v>13</v>
      </c>
      <c r="C554" s="32">
        <v>38528</v>
      </c>
      <c r="D554" s="32">
        <v>152</v>
      </c>
      <c r="E554" s="32">
        <v>2793</v>
      </c>
      <c r="F554" s="32">
        <v>12</v>
      </c>
      <c r="G554" s="32" t="s">
        <v>25</v>
      </c>
      <c r="H554" s="32" t="s">
        <v>25</v>
      </c>
      <c r="I554" s="32">
        <v>33</v>
      </c>
      <c r="J554" s="32"/>
      <c r="K554" s="32">
        <f>SUM(I554)</f>
        <v>33</v>
      </c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228" t="s">
        <v>32</v>
      </c>
    </row>
    <row r="555" spans="1:26" s="44" customFormat="1" ht="24" customHeight="1" x14ac:dyDescent="0.5">
      <c r="A555" s="260">
        <v>2250</v>
      </c>
      <c r="B555" s="221" t="s">
        <v>13</v>
      </c>
      <c r="C555" s="223">
        <v>38537</v>
      </c>
      <c r="D555" s="223">
        <v>162</v>
      </c>
      <c r="E555" s="223">
        <v>2800</v>
      </c>
      <c r="F555" s="223">
        <v>12</v>
      </c>
      <c r="G555" s="223">
        <v>2</v>
      </c>
      <c r="H555" s="223" t="s">
        <v>25</v>
      </c>
      <c r="I555" s="223">
        <v>1</v>
      </c>
      <c r="J555" s="223"/>
      <c r="K555" s="223">
        <f>SUM(G555*100+I555)</f>
        <v>201</v>
      </c>
      <c r="L555" s="223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30" t="s">
        <v>881</v>
      </c>
    </row>
    <row r="556" spans="1:26" s="44" customFormat="1" ht="24" customHeight="1" x14ac:dyDescent="0.5">
      <c r="A556" s="259">
        <v>2251</v>
      </c>
      <c r="B556" s="71" t="s">
        <v>13</v>
      </c>
      <c r="C556" s="45">
        <v>7287</v>
      </c>
      <c r="D556" s="45">
        <v>13</v>
      </c>
      <c r="E556" s="45">
        <v>6414</v>
      </c>
      <c r="F556" s="45">
        <v>12</v>
      </c>
      <c r="G556" s="45" t="s">
        <v>25</v>
      </c>
      <c r="H556" s="45">
        <v>2</v>
      </c>
      <c r="I556" s="45">
        <v>67</v>
      </c>
      <c r="J556" s="45"/>
      <c r="K556" s="45">
        <f>SUM(H556*100+I556)</f>
        <v>267</v>
      </c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75" t="s">
        <v>32</v>
      </c>
    </row>
    <row r="557" spans="1:26" s="44" customFormat="1" ht="24" customHeight="1" x14ac:dyDescent="0.65">
      <c r="A557" s="275" t="s">
        <v>2028</v>
      </c>
      <c r="B557" s="275"/>
      <c r="C557" s="275"/>
      <c r="D557" s="275"/>
      <c r="E557" s="275"/>
      <c r="F557" s="275"/>
      <c r="G557" s="275"/>
      <c r="H557" s="275"/>
      <c r="I557" s="275"/>
      <c r="J557" s="275"/>
      <c r="K557" s="275"/>
      <c r="L557" s="275"/>
      <c r="M557" s="275"/>
      <c r="N557" s="275"/>
      <c r="O557" s="275"/>
      <c r="P557" s="275"/>
      <c r="Q557" s="275"/>
      <c r="R557" s="275"/>
      <c r="S557" s="275"/>
      <c r="T557" s="275"/>
      <c r="U557" s="275"/>
      <c r="V557" s="275"/>
      <c r="W557" s="275"/>
      <c r="X557" s="275"/>
      <c r="Y557" s="109"/>
      <c r="Z557" s="109"/>
    </row>
    <row r="558" spans="1:26" s="44" customFormat="1" ht="24" customHeight="1" x14ac:dyDescent="0.5">
      <c r="A558" s="313" t="s">
        <v>1102</v>
      </c>
      <c r="B558" s="313"/>
      <c r="C558" s="313"/>
      <c r="D558" s="313"/>
      <c r="E558" s="313"/>
      <c r="F558" s="313"/>
      <c r="G558" s="313"/>
      <c r="H558" s="313"/>
      <c r="I558" s="313"/>
      <c r="J558" s="313"/>
      <c r="K558" s="313"/>
      <c r="L558" s="313"/>
      <c r="M558" s="313"/>
      <c r="N558" s="313"/>
      <c r="O558" s="313"/>
      <c r="P558" s="313"/>
      <c r="Q558" s="313"/>
      <c r="R558" s="313"/>
      <c r="S558" s="313"/>
      <c r="T558" s="313"/>
      <c r="U558" s="313"/>
      <c r="V558" s="313"/>
      <c r="W558" s="313"/>
      <c r="X558" s="313"/>
      <c r="Y558" s="109"/>
      <c r="Z558" s="109"/>
    </row>
    <row r="559" spans="1:26" s="44" customFormat="1" ht="24" customHeight="1" x14ac:dyDescent="0.5">
      <c r="A559" s="276" t="s">
        <v>1069</v>
      </c>
      <c r="B559" s="276"/>
      <c r="C559" s="276"/>
      <c r="D559" s="276"/>
      <c r="E559" s="276"/>
      <c r="F559" s="276"/>
      <c r="G559" s="276"/>
      <c r="H559" s="276"/>
      <c r="I559" s="276"/>
      <c r="J559" s="276"/>
      <c r="K559" s="276"/>
      <c r="L559" s="276"/>
      <c r="M559" s="276"/>
      <c r="N559" s="276"/>
      <c r="O559" s="276"/>
      <c r="P559" s="276"/>
      <c r="Q559" s="276"/>
      <c r="R559" s="276"/>
      <c r="S559" s="276"/>
      <c r="T559" s="276"/>
      <c r="U559" s="276"/>
      <c r="V559" s="276"/>
      <c r="W559" s="276"/>
      <c r="X559" s="276"/>
      <c r="Y559" s="109"/>
      <c r="Z559" s="109"/>
    </row>
    <row r="560" spans="1:26" s="44" customFormat="1" ht="24" customHeight="1" x14ac:dyDescent="0.65">
      <c r="A560" s="275" t="s">
        <v>1070</v>
      </c>
      <c r="B560" s="275"/>
      <c r="C560" s="275"/>
      <c r="D560" s="275"/>
      <c r="E560" s="275"/>
      <c r="F560" s="275"/>
      <c r="G560" s="275"/>
      <c r="H560" s="275"/>
      <c r="I560" s="275"/>
      <c r="J560" s="275"/>
      <c r="K560" s="275"/>
      <c r="L560" s="275"/>
      <c r="M560" s="275"/>
      <c r="N560" s="275"/>
      <c r="O560" s="275"/>
      <c r="P560" s="275"/>
      <c r="Q560" s="275"/>
      <c r="R560" s="275"/>
      <c r="S560" s="275"/>
      <c r="T560" s="275"/>
      <c r="U560" s="275"/>
      <c r="V560" s="275"/>
      <c r="W560" s="275"/>
      <c r="X560" s="275"/>
      <c r="Y560" s="109"/>
      <c r="Z560" s="109"/>
    </row>
    <row r="561" spans="1:26" s="44" customFormat="1" ht="24" customHeight="1" x14ac:dyDescent="0.65">
      <c r="A561" s="196"/>
      <c r="B561" s="196"/>
      <c r="C561" s="196"/>
      <c r="D561" s="196"/>
      <c r="E561" s="196"/>
      <c r="F561" s="196"/>
      <c r="G561" s="196"/>
      <c r="H561" s="196"/>
      <c r="I561" s="196"/>
      <c r="J561" s="196"/>
      <c r="K561" s="196"/>
      <c r="L561" s="196"/>
      <c r="M561" s="196"/>
      <c r="N561" s="196"/>
      <c r="O561" s="196"/>
      <c r="P561" s="196"/>
      <c r="Q561" s="196"/>
      <c r="R561" s="196"/>
      <c r="S561" s="196"/>
      <c r="T561" s="196"/>
      <c r="U561" s="196"/>
      <c r="V561" s="196"/>
      <c r="W561" s="196"/>
      <c r="X561" s="196"/>
      <c r="Y561" s="109"/>
      <c r="Z561" s="109"/>
    </row>
    <row r="562" spans="1:26" s="44" customFormat="1" ht="24" customHeight="1" x14ac:dyDescent="0.5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</row>
    <row r="563" spans="1:26" s="44" customFormat="1" ht="24" customHeight="1" x14ac:dyDescent="0.5">
      <c r="A563" s="268" t="s">
        <v>1071</v>
      </c>
      <c r="B563" s="186"/>
      <c r="C563" s="189"/>
      <c r="D563" s="277" t="s">
        <v>0</v>
      </c>
      <c r="E563" s="277" t="s">
        <v>1</v>
      </c>
      <c r="F563" s="189"/>
      <c r="G563" s="291" t="s">
        <v>18</v>
      </c>
      <c r="H563" s="292"/>
      <c r="I563" s="293"/>
      <c r="J563" s="265" t="s">
        <v>1088</v>
      </c>
      <c r="K563" s="266"/>
      <c r="L563" s="266"/>
      <c r="M563" s="266"/>
      <c r="N563" s="267"/>
      <c r="O563" s="272" t="s">
        <v>1101</v>
      </c>
      <c r="P563" s="272"/>
      <c r="Q563" s="272"/>
      <c r="R563" s="272"/>
      <c r="S563" s="272"/>
      <c r="T563" s="272"/>
      <c r="U563" s="272"/>
      <c r="V563" s="272"/>
      <c r="W563" s="272"/>
      <c r="X563" s="273"/>
    </row>
    <row r="564" spans="1:26" s="44" customFormat="1" ht="24" customHeight="1" x14ac:dyDescent="0.5">
      <c r="A564" s="269"/>
      <c r="B564" s="187" t="s">
        <v>1072</v>
      </c>
      <c r="C564" s="190" t="s">
        <v>1073</v>
      </c>
      <c r="D564" s="278"/>
      <c r="E564" s="278"/>
      <c r="F564" s="190" t="s">
        <v>1075</v>
      </c>
      <c r="G564" s="277" t="s">
        <v>19</v>
      </c>
      <c r="H564" s="290" t="s">
        <v>20</v>
      </c>
      <c r="I564" s="277" t="s">
        <v>21</v>
      </c>
      <c r="J564" s="183"/>
      <c r="K564" s="261" t="s">
        <v>1079</v>
      </c>
      <c r="L564" s="283" t="s">
        <v>1080</v>
      </c>
      <c r="M564" s="180"/>
      <c r="N564" s="185" t="s">
        <v>1086</v>
      </c>
      <c r="O564" s="316" t="s">
        <v>1071</v>
      </c>
      <c r="P564" s="186"/>
      <c r="Q564" s="186"/>
      <c r="R564" s="186"/>
      <c r="S564" s="308" t="s">
        <v>1088</v>
      </c>
      <c r="T564" s="309"/>
      <c r="U564" s="309"/>
      <c r="V564" s="309"/>
      <c r="W564" s="310"/>
      <c r="X564" s="261" t="s">
        <v>1100</v>
      </c>
    </row>
    <row r="565" spans="1:26" s="44" customFormat="1" ht="24" customHeight="1" x14ac:dyDescent="0.5">
      <c r="A565" s="269"/>
      <c r="B565" s="187" t="s">
        <v>22</v>
      </c>
      <c r="C565" s="190" t="s">
        <v>1074</v>
      </c>
      <c r="D565" s="278"/>
      <c r="E565" s="278"/>
      <c r="F565" s="24" t="s">
        <v>1076</v>
      </c>
      <c r="G565" s="278"/>
      <c r="H565" s="290"/>
      <c r="I565" s="278"/>
      <c r="J565" s="183" t="s">
        <v>1078</v>
      </c>
      <c r="K565" s="262"/>
      <c r="L565" s="283"/>
      <c r="M565" s="181" t="s">
        <v>1081</v>
      </c>
      <c r="N565" s="185" t="s">
        <v>1085</v>
      </c>
      <c r="O565" s="317"/>
      <c r="P565" s="187"/>
      <c r="Q565" s="187" t="s">
        <v>1072</v>
      </c>
      <c r="R565" s="187" t="s">
        <v>1094</v>
      </c>
      <c r="S565" s="180"/>
      <c r="T565" s="281" t="s">
        <v>1079</v>
      </c>
      <c r="U565" s="261" t="s">
        <v>1080</v>
      </c>
      <c r="V565" s="184"/>
      <c r="W565" s="180" t="s">
        <v>1097</v>
      </c>
      <c r="X565" s="262"/>
    </row>
    <row r="566" spans="1:26" s="44" customFormat="1" ht="24" customHeight="1" x14ac:dyDescent="0.5">
      <c r="A566" s="269"/>
      <c r="B566" s="187"/>
      <c r="C566" s="190" t="s">
        <v>861</v>
      </c>
      <c r="D566" s="278"/>
      <c r="E566" s="278"/>
      <c r="F566" s="190" t="s">
        <v>1077</v>
      </c>
      <c r="G566" s="278"/>
      <c r="H566" s="290"/>
      <c r="I566" s="278"/>
      <c r="J566" s="183" t="s">
        <v>1082</v>
      </c>
      <c r="K566" s="262"/>
      <c r="L566" s="283"/>
      <c r="M566" s="181" t="s">
        <v>1084</v>
      </c>
      <c r="N566" s="185" t="s">
        <v>1087</v>
      </c>
      <c r="O566" s="317"/>
      <c r="P566" s="187" t="s">
        <v>1090</v>
      </c>
      <c r="Q566" s="187" t="s">
        <v>1091</v>
      </c>
      <c r="R566" s="187" t="s">
        <v>1095</v>
      </c>
      <c r="S566" s="181" t="s">
        <v>1078</v>
      </c>
      <c r="T566" s="284"/>
      <c r="U566" s="262"/>
      <c r="V566" s="184" t="s">
        <v>1081</v>
      </c>
      <c r="W566" s="181" t="s">
        <v>1098</v>
      </c>
      <c r="X566" s="262"/>
    </row>
    <row r="567" spans="1:26" s="44" customFormat="1" ht="24" customHeight="1" x14ac:dyDescent="0.5">
      <c r="A567" s="187"/>
      <c r="B567" s="187"/>
      <c r="C567" s="190"/>
      <c r="D567" s="190"/>
      <c r="E567" s="190"/>
      <c r="F567" s="190"/>
      <c r="G567" s="278"/>
      <c r="H567" s="290"/>
      <c r="I567" s="278"/>
      <c r="J567" s="183" t="s">
        <v>1083</v>
      </c>
      <c r="K567" s="262"/>
      <c r="L567" s="283"/>
      <c r="M567" s="181" t="s">
        <v>1085</v>
      </c>
      <c r="N567" s="185" t="s">
        <v>1072</v>
      </c>
      <c r="O567" s="317"/>
      <c r="P567" s="187"/>
      <c r="Q567" s="187" t="s">
        <v>1092</v>
      </c>
      <c r="R567" s="187" t="s">
        <v>1096</v>
      </c>
      <c r="S567" s="181" t="s">
        <v>1082</v>
      </c>
      <c r="T567" s="284"/>
      <c r="U567" s="262"/>
      <c r="V567" s="184" t="s">
        <v>1084</v>
      </c>
      <c r="W567" s="181" t="s">
        <v>1091</v>
      </c>
      <c r="X567" s="262"/>
    </row>
    <row r="568" spans="1:26" s="44" customFormat="1" ht="24" customHeight="1" x14ac:dyDescent="0.5">
      <c r="A568" s="193"/>
      <c r="B568" s="188"/>
      <c r="C568" s="191"/>
      <c r="D568" s="191"/>
      <c r="E568" s="191"/>
      <c r="F568" s="191"/>
      <c r="G568" s="191"/>
      <c r="H568" s="22"/>
      <c r="I568" s="191"/>
      <c r="J568" s="192"/>
      <c r="K568" s="191"/>
      <c r="L568" s="22"/>
      <c r="M568" s="191"/>
      <c r="N568" s="23"/>
      <c r="O568" s="318"/>
      <c r="P568" s="188"/>
      <c r="Q568" s="188" t="s">
        <v>1093</v>
      </c>
      <c r="R568" s="188"/>
      <c r="S568" s="182" t="s">
        <v>1083</v>
      </c>
      <c r="T568" s="296"/>
      <c r="U568" s="263"/>
      <c r="V568" s="30" t="s">
        <v>1085</v>
      </c>
      <c r="W568" s="182" t="s">
        <v>1099</v>
      </c>
      <c r="X568" s="263"/>
    </row>
    <row r="569" spans="1:26" s="44" customFormat="1" ht="24" customHeight="1" x14ac:dyDescent="0.5">
      <c r="A569" s="257">
        <v>2252</v>
      </c>
      <c r="B569" s="33" t="s">
        <v>13</v>
      </c>
      <c r="C569" s="32">
        <v>7290</v>
      </c>
      <c r="D569" s="32">
        <v>16</v>
      </c>
      <c r="E569" s="32">
        <v>6417</v>
      </c>
      <c r="F569" s="32">
        <v>12</v>
      </c>
      <c r="G569" s="32" t="s">
        <v>25</v>
      </c>
      <c r="H569" s="32" t="s">
        <v>25</v>
      </c>
      <c r="I569" s="32">
        <v>68</v>
      </c>
      <c r="J569" s="32"/>
      <c r="K569" s="32">
        <f>SUM(I569)</f>
        <v>68</v>
      </c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228" t="s">
        <v>32</v>
      </c>
    </row>
    <row r="570" spans="1:26" s="44" customFormat="1" ht="24" customHeight="1" x14ac:dyDescent="0.5">
      <c r="A570" s="257">
        <v>2253</v>
      </c>
      <c r="B570" s="33" t="s">
        <v>13</v>
      </c>
      <c r="C570" s="32">
        <v>7288</v>
      </c>
      <c r="D570" s="32">
        <v>14</v>
      </c>
      <c r="E570" s="32">
        <v>6415</v>
      </c>
      <c r="F570" s="32">
        <v>12</v>
      </c>
      <c r="G570" s="32" t="s">
        <v>25</v>
      </c>
      <c r="H570" s="32" t="s">
        <v>25</v>
      </c>
      <c r="I570" s="32">
        <v>53</v>
      </c>
      <c r="J570" s="32"/>
      <c r="K570" s="32">
        <f>SUM(I570)</f>
        <v>53</v>
      </c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228" t="s">
        <v>122</v>
      </c>
    </row>
    <row r="571" spans="1:26" s="44" customFormat="1" ht="24" customHeight="1" x14ac:dyDescent="0.5">
      <c r="A571" s="257">
        <v>2254</v>
      </c>
      <c r="B571" s="33" t="s">
        <v>13</v>
      </c>
      <c r="C571" s="32">
        <v>7289</v>
      </c>
      <c r="D571" s="32">
        <v>15</v>
      </c>
      <c r="E571" s="32">
        <v>6416</v>
      </c>
      <c r="F571" s="32">
        <v>12</v>
      </c>
      <c r="G571" s="32" t="s">
        <v>25</v>
      </c>
      <c r="H571" s="32" t="s">
        <v>25</v>
      </c>
      <c r="I571" s="32">
        <v>47</v>
      </c>
      <c r="J571" s="32"/>
      <c r="K571" s="32">
        <f>SUM(I571)</f>
        <v>47</v>
      </c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228" t="s">
        <v>32</v>
      </c>
    </row>
    <row r="572" spans="1:26" s="44" customFormat="1" ht="24" customHeight="1" x14ac:dyDescent="0.5">
      <c r="A572" s="257">
        <v>2255</v>
      </c>
      <c r="B572" s="33" t="s">
        <v>13</v>
      </c>
      <c r="C572" s="32">
        <v>3686</v>
      </c>
      <c r="D572" s="32">
        <v>5</v>
      </c>
      <c r="E572" s="32">
        <v>4949</v>
      </c>
      <c r="F572" s="32"/>
      <c r="G572" s="32" t="s">
        <v>25</v>
      </c>
      <c r="H572" s="32">
        <v>1</v>
      </c>
      <c r="I572" s="32" t="s">
        <v>25</v>
      </c>
      <c r="J572" s="32"/>
      <c r="K572" s="32">
        <f>SUM(H572*100)</f>
        <v>100</v>
      </c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228" t="s">
        <v>1043</v>
      </c>
    </row>
    <row r="573" spans="1:26" s="44" customFormat="1" ht="24" customHeight="1" x14ac:dyDescent="0.5">
      <c r="A573" s="257">
        <v>2256</v>
      </c>
      <c r="B573" s="33" t="s">
        <v>13</v>
      </c>
      <c r="C573" s="32">
        <v>38540</v>
      </c>
      <c r="D573" s="32">
        <v>165</v>
      </c>
      <c r="E573" s="32">
        <v>4142</v>
      </c>
      <c r="F573" s="32">
        <v>12</v>
      </c>
      <c r="G573" s="32" t="s">
        <v>25</v>
      </c>
      <c r="H573" s="32" t="s">
        <v>25</v>
      </c>
      <c r="I573" s="32">
        <v>78.2</v>
      </c>
      <c r="J573" s="32"/>
      <c r="K573" s="32">
        <f>SUM(I573)</f>
        <v>78.2</v>
      </c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228" t="s">
        <v>32</v>
      </c>
    </row>
    <row r="574" spans="1:26" s="44" customFormat="1" ht="24" customHeight="1" x14ac:dyDescent="0.5">
      <c r="A574" s="257">
        <v>2257</v>
      </c>
      <c r="B574" s="33" t="s">
        <v>13</v>
      </c>
      <c r="C574" s="32">
        <v>9055</v>
      </c>
      <c r="D574" s="32">
        <v>22</v>
      </c>
      <c r="E574" s="32">
        <v>7695</v>
      </c>
      <c r="F574" s="32">
        <v>5</v>
      </c>
      <c r="G574" s="32" t="s">
        <v>25</v>
      </c>
      <c r="H574" s="32">
        <v>2</v>
      </c>
      <c r="I574" s="32" t="s">
        <v>25</v>
      </c>
      <c r="J574" s="32"/>
      <c r="K574" s="32">
        <f>SUM(H574*100)</f>
        <v>200</v>
      </c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228" t="s">
        <v>32</v>
      </c>
    </row>
    <row r="575" spans="1:26" s="44" customFormat="1" ht="24" customHeight="1" x14ac:dyDescent="0.5">
      <c r="A575" s="257">
        <v>2258</v>
      </c>
      <c r="B575" s="33" t="s">
        <v>13</v>
      </c>
      <c r="C575" s="32">
        <v>38539</v>
      </c>
      <c r="D575" s="32">
        <v>164</v>
      </c>
      <c r="E575" s="32">
        <v>3968</v>
      </c>
      <c r="F575" s="32">
        <v>12</v>
      </c>
      <c r="G575" s="32" t="s">
        <v>25</v>
      </c>
      <c r="H575" s="32" t="s">
        <v>25</v>
      </c>
      <c r="I575" s="32">
        <v>62</v>
      </c>
      <c r="J575" s="32"/>
      <c r="K575" s="32">
        <f>SUM(I575)</f>
        <v>62</v>
      </c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228" t="s">
        <v>32</v>
      </c>
    </row>
    <row r="576" spans="1:26" s="44" customFormat="1" ht="24" customHeight="1" x14ac:dyDescent="0.5">
      <c r="A576" s="257">
        <v>2259</v>
      </c>
      <c r="B576" s="33" t="s">
        <v>13</v>
      </c>
      <c r="C576" s="32">
        <v>38538</v>
      </c>
      <c r="D576" s="32">
        <v>163</v>
      </c>
      <c r="E576" s="32">
        <v>2801</v>
      </c>
      <c r="F576" s="32">
        <v>12</v>
      </c>
      <c r="G576" s="32" t="s">
        <v>25</v>
      </c>
      <c r="H576" s="32" t="s">
        <v>25</v>
      </c>
      <c r="I576" s="32">
        <v>76</v>
      </c>
      <c r="J576" s="32"/>
      <c r="K576" s="32">
        <f>SUM(I576)</f>
        <v>76</v>
      </c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228" t="s">
        <v>32</v>
      </c>
    </row>
    <row r="577" spans="1:24" s="44" customFormat="1" ht="24" customHeight="1" x14ac:dyDescent="0.5">
      <c r="A577" s="257">
        <v>2260</v>
      </c>
      <c r="B577" s="33" t="s">
        <v>13</v>
      </c>
      <c r="C577" s="32">
        <v>52205</v>
      </c>
      <c r="D577" s="32">
        <v>619</v>
      </c>
      <c r="E577" s="32">
        <v>1395</v>
      </c>
      <c r="F577" s="32">
        <v>12</v>
      </c>
      <c r="G577" s="32">
        <v>5</v>
      </c>
      <c r="H577" s="32">
        <v>3</v>
      </c>
      <c r="I577" s="32">
        <v>33</v>
      </c>
      <c r="J577" s="32"/>
      <c r="K577" s="32"/>
      <c r="L577" s="32"/>
      <c r="M577" s="32"/>
      <c r="N577" s="32">
        <f>SUM(G577*400+H577*100+I577)</f>
        <v>2333</v>
      </c>
      <c r="O577" s="32"/>
      <c r="P577" s="32"/>
      <c r="Q577" s="32"/>
      <c r="R577" s="32"/>
      <c r="S577" s="32"/>
      <c r="T577" s="32"/>
      <c r="U577" s="32"/>
      <c r="V577" s="32"/>
      <c r="W577" s="32"/>
      <c r="X577" s="228" t="s">
        <v>193</v>
      </c>
    </row>
    <row r="578" spans="1:24" s="44" customFormat="1" ht="24" customHeight="1" x14ac:dyDescent="0.5">
      <c r="A578" s="257">
        <v>2261</v>
      </c>
      <c r="B578" s="33" t="s">
        <v>13</v>
      </c>
      <c r="C578" s="32">
        <v>52204</v>
      </c>
      <c r="D578" s="32">
        <v>618</v>
      </c>
      <c r="E578" s="32">
        <v>1394</v>
      </c>
      <c r="F578" s="32">
        <v>12</v>
      </c>
      <c r="G578" s="32">
        <v>4</v>
      </c>
      <c r="H578" s="32" t="s">
        <v>25</v>
      </c>
      <c r="I578" s="32">
        <v>57</v>
      </c>
      <c r="J578" s="32"/>
      <c r="K578" s="32"/>
      <c r="L578" s="32"/>
      <c r="M578" s="32"/>
      <c r="N578" s="32">
        <f>SUM(G578*400+I578)</f>
        <v>1657</v>
      </c>
      <c r="O578" s="32"/>
      <c r="P578" s="32"/>
      <c r="Q578" s="32"/>
      <c r="R578" s="32"/>
      <c r="S578" s="32"/>
      <c r="T578" s="32"/>
      <c r="U578" s="32"/>
      <c r="V578" s="32"/>
      <c r="W578" s="32"/>
      <c r="X578" s="42" t="s">
        <v>203</v>
      </c>
    </row>
    <row r="579" spans="1:24" s="44" customFormat="1" ht="24" customHeight="1" x14ac:dyDescent="0.5">
      <c r="A579" s="257">
        <v>2262</v>
      </c>
      <c r="B579" s="33" t="s">
        <v>13</v>
      </c>
      <c r="C579" s="32">
        <v>38541</v>
      </c>
      <c r="D579" s="32">
        <v>166</v>
      </c>
      <c r="E579" s="32">
        <v>2802</v>
      </c>
      <c r="F579" s="32">
        <v>12</v>
      </c>
      <c r="G579" s="32" t="s">
        <v>25</v>
      </c>
      <c r="H579" s="32">
        <v>3</v>
      </c>
      <c r="I579" s="32">
        <v>11</v>
      </c>
      <c r="J579" s="32"/>
      <c r="K579" s="32">
        <f>SUM(H579*100+I579)</f>
        <v>311</v>
      </c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42" t="s">
        <v>32</v>
      </c>
    </row>
    <row r="580" spans="1:24" s="44" customFormat="1" ht="24" customHeight="1" x14ac:dyDescent="0.5">
      <c r="A580" s="257">
        <v>2263</v>
      </c>
      <c r="B580" s="33" t="s">
        <v>13</v>
      </c>
      <c r="C580" s="32">
        <v>7415</v>
      </c>
      <c r="D580" s="32">
        <v>19</v>
      </c>
      <c r="E580" s="32">
        <v>6503</v>
      </c>
      <c r="F580" s="32">
        <v>12</v>
      </c>
      <c r="G580" s="32" t="s">
        <v>25</v>
      </c>
      <c r="H580" s="32">
        <v>3</v>
      </c>
      <c r="I580" s="32">
        <v>24</v>
      </c>
      <c r="J580" s="32"/>
      <c r="K580" s="32">
        <f>SUM(H580*100+I580:I580)</f>
        <v>324</v>
      </c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42" t="s">
        <v>32</v>
      </c>
    </row>
    <row r="581" spans="1:24" s="44" customFormat="1" ht="24" customHeight="1" x14ac:dyDescent="0.5">
      <c r="A581" s="257">
        <v>2264</v>
      </c>
      <c r="B581" s="33" t="s">
        <v>13</v>
      </c>
      <c r="C581" s="32">
        <v>7417</v>
      </c>
      <c r="D581" s="32">
        <v>21</v>
      </c>
      <c r="E581" s="32">
        <v>6505</v>
      </c>
      <c r="F581" s="32">
        <v>12</v>
      </c>
      <c r="G581" s="32" t="s">
        <v>25</v>
      </c>
      <c r="H581" s="32">
        <v>2</v>
      </c>
      <c r="I581" s="32">
        <v>28</v>
      </c>
      <c r="J581" s="32"/>
      <c r="K581" s="32">
        <f>SUM(H581*100+I581)</f>
        <v>228</v>
      </c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42" t="s">
        <v>32</v>
      </c>
    </row>
    <row r="582" spans="1:24" s="44" customFormat="1" ht="24" customHeight="1" x14ac:dyDescent="0.5">
      <c r="A582" s="257">
        <v>2265</v>
      </c>
      <c r="B582" s="33" t="s">
        <v>13</v>
      </c>
      <c r="C582" s="32">
        <v>7816</v>
      </c>
      <c r="D582" s="32">
        <v>20</v>
      </c>
      <c r="E582" s="32">
        <v>6504</v>
      </c>
      <c r="F582" s="32">
        <v>12</v>
      </c>
      <c r="G582" s="32" t="s">
        <v>25</v>
      </c>
      <c r="H582" s="32">
        <v>1</v>
      </c>
      <c r="I582" s="32">
        <v>98</v>
      </c>
      <c r="J582" s="32"/>
      <c r="K582" s="32"/>
      <c r="L582" s="32"/>
      <c r="M582" s="32"/>
      <c r="N582" s="32">
        <f>SUM(H582*100+I582)</f>
        <v>198</v>
      </c>
      <c r="O582" s="32"/>
      <c r="P582" s="32"/>
      <c r="Q582" s="32"/>
      <c r="R582" s="32"/>
      <c r="S582" s="32"/>
      <c r="T582" s="32"/>
      <c r="U582" s="32"/>
      <c r="V582" s="32"/>
      <c r="W582" s="32"/>
      <c r="X582" s="42" t="s">
        <v>203</v>
      </c>
    </row>
    <row r="583" spans="1:24" s="44" customFormat="1" ht="24" customHeight="1" x14ac:dyDescent="0.5">
      <c r="A583" s="257">
        <v>2266</v>
      </c>
      <c r="B583" s="33" t="s">
        <v>13</v>
      </c>
      <c r="C583" s="32">
        <v>925</v>
      </c>
      <c r="D583" s="32">
        <v>3</v>
      </c>
      <c r="E583" s="32">
        <v>4449</v>
      </c>
      <c r="F583" s="32">
        <v>12</v>
      </c>
      <c r="G583" s="32" t="s">
        <v>25</v>
      </c>
      <c r="H583" s="32">
        <v>2</v>
      </c>
      <c r="I583" s="32">
        <v>16</v>
      </c>
      <c r="J583" s="32"/>
      <c r="K583" s="32">
        <f>SUM(H583*100+I583)</f>
        <v>216</v>
      </c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42" t="s">
        <v>32</v>
      </c>
    </row>
    <row r="584" spans="1:24" s="44" customFormat="1" ht="24" customHeight="1" x14ac:dyDescent="0.5">
      <c r="A584" s="257">
        <v>2267</v>
      </c>
      <c r="B584" s="33" t="s">
        <v>13</v>
      </c>
      <c r="C584" s="32">
        <v>966</v>
      </c>
      <c r="D584" s="32">
        <v>4</v>
      </c>
      <c r="E584" s="32">
        <v>4450</v>
      </c>
      <c r="F584" s="32">
        <v>12</v>
      </c>
      <c r="G584" s="32" t="s">
        <v>25</v>
      </c>
      <c r="H584" s="32">
        <v>3</v>
      </c>
      <c r="I584" s="32">
        <v>45</v>
      </c>
      <c r="J584" s="32"/>
      <c r="K584" s="32">
        <f>SUM(H584*100+I584)</f>
        <v>345</v>
      </c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42" t="s">
        <v>32</v>
      </c>
    </row>
    <row r="585" spans="1:24" s="44" customFormat="1" ht="24" customHeight="1" x14ac:dyDescent="0.5">
      <c r="A585" s="257">
        <v>2268</v>
      </c>
      <c r="B585" s="33" t="s">
        <v>13</v>
      </c>
      <c r="C585" s="32">
        <v>5106</v>
      </c>
      <c r="D585" s="32">
        <v>33</v>
      </c>
      <c r="E585" s="32">
        <v>5716</v>
      </c>
      <c r="F585" s="32">
        <v>12</v>
      </c>
      <c r="G585" s="32">
        <v>2</v>
      </c>
      <c r="H585" s="32" t="s">
        <v>25</v>
      </c>
      <c r="I585" s="32">
        <v>97.9</v>
      </c>
      <c r="J585" s="32">
        <f>SUM(G585*400+I585)</f>
        <v>897.9</v>
      </c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42" t="s">
        <v>883</v>
      </c>
    </row>
    <row r="586" spans="1:24" s="44" customFormat="1" ht="24" customHeight="1" x14ac:dyDescent="0.5">
      <c r="A586" s="257">
        <v>2269</v>
      </c>
      <c r="B586" s="33" t="s">
        <v>13</v>
      </c>
      <c r="C586" s="32">
        <v>56767</v>
      </c>
      <c r="D586" s="32">
        <v>661</v>
      </c>
      <c r="E586" s="32">
        <v>1425</v>
      </c>
      <c r="F586" s="32">
        <v>12</v>
      </c>
      <c r="G586" s="32">
        <v>2</v>
      </c>
      <c r="H586" s="32">
        <v>1</v>
      </c>
      <c r="I586" s="32">
        <v>93</v>
      </c>
      <c r="J586" s="32">
        <f>SUM(G586*100+H586*100+I586)</f>
        <v>393</v>
      </c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42" t="s">
        <v>161</v>
      </c>
    </row>
    <row r="587" spans="1:24" s="44" customFormat="1" ht="24" customHeight="1" x14ac:dyDescent="0.5">
      <c r="A587" s="257">
        <v>2270</v>
      </c>
      <c r="B587" s="33" t="s">
        <v>13</v>
      </c>
      <c r="C587" s="32">
        <v>5107</v>
      </c>
      <c r="D587" s="32">
        <v>34</v>
      </c>
      <c r="E587" s="32">
        <v>5717</v>
      </c>
      <c r="F587" s="32">
        <v>12</v>
      </c>
      <c r="G587" s="32">
        <v>1</v>
      </c>
      <c r="H587" s="32" t="s">
        <v>25</v>
      </c>
      <c r="I587" s="32">
        <v>53.5</v>
      </c>
      <c r="J587" s="32">
        <f>SUM(G587*400+I587)</f>
        <v>453.5</v>
      </c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228" t="s">
        <v>882</v>
      </c>
    </row>
    <row r="588" spans="1:24" s="44" customFormat="1" ht="24" customHeight="1" x14ac:dyDescent="0.5">
      <c r="A588" s="258">
        <v>2271</v>
      </c>
      <c r="B588" s="221" t="s">
        <v>13</v>
      </c>
      <c r="C588" s="223">
        <v>5108</v>
      </c>
      <c r="D588" s="223">
        <v>35</v>
      </c>
      <c r="E588" s="223">
        <v>5718</v>
      </c>
      <c r="F588" s="223"/>
      <c r="G588" s="223" t="s">
        <v>25</v>
      </c>
      <c r="H588" s="223">
        <v>3</v>
      </c>
      <c r="I588" s="223">
        <v>89.1</v>
      </c>
      <c r="J588" s="223">
        <f>SUM(H588*100+I588)</f>
        <v>389.1</v>
      </c>
      <c r="K588" s="223"/>
      <c r="L588" s="223"/>
      <c r="M588" s="223"/>
      <c r="N588" s="223"/>
      <c r="O588" s="223"/>
      <c r="P588" s="223"/>
      <c r="Q588" s="223"/>
      <c r="R588" s="223"/>
      <c r="S588" s="223"/>
      <c r="T588" s="223"/>
      <c r="U588" s="223"/>
      <c r="V588" s="223"/>
      <c r="W588" s="223"/>
      <c r="X588" s="230" t="s">
        <v>636</v>
      </c>
    </row>
    <row r="589" spans="1:24" s="44" customFormat="1" ht="24" customHeight="1" x14ac:dyDescent="0.5">
      <c r="A589" s="256">
        <v>2272</v>
      </c>
      <c r="B589" s="71" t="s">
        <v>13</v>
      </c>
      <c r="C589" s="45">
        <v>56227</v>
      </c>
      <c r="D589" s="45">
        <v>662</v>
      </c>
      <c r="E589" s="45">
        <v>1426</v>
      </c>
      <c r="F589" s="45"/>
      <c r="G589" s="45">
        <v>1</v>
      </c>
      <c r="H589" s="45" t="s">
        <v>25</v>
      </c>
      <c r="I589" s="45">
        <v>3.1</v>
      </c>
      <c r="J589" s="45">
        <f>SUM(G589*400+I589)</f>
        <v>403.1</v>
      </c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75" t="s">
        <v>161</v>
      </c>
    </row>
    <row r="590" spans="1:24" s="44" customFormat="1" ht="24" customHeight="1" x14ac:dyDescent="0.65">
      <c r="A590" s="275" t="s">
        <v>2029</v>
      </c>
      <c r="B590" s="275"/>
      <c r="C590" s="275"/>
      <c r="D590" s="275"/>
      <c r="E590" s="275"/>
      <c r="F590" s="275"/>
      <c r="G590" s="275"/>
      <c r="H590" s="275"/>
      <c r="I590" s="275"/>
      <c r="J590" s="275"/>
      <c r="K590" s="275"/>
      <c r="L590" s="275"/>
      <c r="M590" s="275"/>
      <c r="N590" s="275"/>
      <c r="O590" s="275"/>
      <c r="P590" s="275"/>
      <c r="Q590" s="275"/>
      <c r="R590" s="275"/>
      <c r="S590" s="275"/>
      <c r="T590" s="275"/>
      <c r="U590" s="275"/>
      <c r="V590" s="275"/>
      <c r="W590" s="275"/>
      <c r="X590" s="275"/>
    </row>
    <row r="591" spans="1:24" s="44" customFormat="1" ht="24" customHeight="1" x14ac:dyDescent="0.5">
      <c r="A591" s="313" t="s">
        <v>1102</v>
      </c>
      <c r="B591" s="313"/>
      <c r="C591" s="313"/>
      <c r="D591" s="313"/>
      <c r="E591" s="313"/>
      <c r="F591" s="313"/>
      <c r="G591" s="313"/>
      <c r="H591" s="313"/>
      <c r="I591" s="313"/>
      <c r="J591" s="313"/>
      <c r="K591" s="313"/>
      <c r="L591" s="313"/>
      <c r="M591" s="313"/>
      <c r="N591" s="313"/>
      <c r="O591" s="313"/>
      <c r="P591" s="313"/>
      <c r="Q591" s="313"/>
      <c r="R591" s="313"/>
      <c r="S591" s="313"/>
      <c r="T591" s="313"/>
      <c r="U591" s="313"/>
      <c r="V591" s="313"/>
      <c r="W591" s="313"/>
      <c r="X591" s="313"/>
    </row>
    <row r="592" spans="1:24" s="44" customFormat="1" ht="24" customHeight="1" x14ac:dyDescent="0.5">
      <c r="A592" s="276" t="s">
        <v>1069</v>
      </c>
      <c r="B592" s="276"/>
      <c r="C592" s="276"/>
      <c r="D592" s="276"/>
      <c r="E592" s="276"/>
      <c r="F592" s="276"/>
      <c r="G592" s="276"/>
      <c r="H592" s="276"/>
      <c r="I592" s="276"/>
      <c r="J592" s="276"/>
      <c r="K592" s="276"/>
      <c r="L592" s="276"/>
      <c r="M592" s="276"/>
      <c r="N592" s="276"/>
      <c r="O592" s="276"/>
      <c r="P592" s="276"/>
      <c r="Q592" s="276"/>
      <c r="R592" s="276"/>
      <c r="S592" s="276"/>
      <c r="T592" s="276"/>
      <c r="U592" s="276"/>
      <c r="V592" s="276"/>
      <c r="W592" s="276"/>
      <c r="X592" s="276"/>
    </row>
    <row r="593" spans="1:26" s="44" customFormat="1" ht="24" customHeight="1" x14ac:dyDescent="0.65">
      <c r="A593" s="275" t="s">
        <v>1070</v>
      </c>
      <c r="B593" s="275"/>
      <c r="C593" s="275"/>
      <c r="D593" s="275"/>
      <c r="E593" s="275"/>
      <c r="F593" s="275"/>
      <c r="G593" s="275"/>
      <c r="H593" s="275"/>
      <c r="I593" s="275"/>
      <c r="J593" s="275"/>
      <c r="K593" s="275"/>
      <c r="L593" s="275"/>
      <c r="M593" s="275"/>
      <c r="N593" s="275"/>
      <c r="O593" s="275"/>
      <c r="P593" s="275"/>
      <c r="Q593" s="275"/>
      <c r="R593" s="275"/>
      <c r="S593" s="275"/>
      <c r="T593" s="275"/>
      <c r="U593" s="275"/>
      <c r="V593" s="275"/>
      <c r="W593" s="275"/>
      <c r="X593" s="275"/>
    </row>
    <row r="594" spans="1:26" s="44" customFormat="1" ht="24" customHeight="1" x14ac:dyDescent="0.65">
      <c r="A594" s="196"/>
      <c r="B594" s="196"/>
      <c r="C594" s="196"/>
      <c r="D594" s="196"/>
      <c r="E594" s="196"/>
      <c r="F594" s="196"/>
      <c r="G594" s="196"/>
      <c r="H594" s="196"/>
      <c r="I594" s="196"/>
      <c r="J594" s="196"/>
      <c r="K594" s="196"/>
      <c r="L594" s="196"/>
      <c r="M594" s="196"/>
      <c r="N594" s="196"/>
      <c r="O594" s="196"/>
      <c r="P594" s="196"/>
      <c r="Q594" s="196"/>
      <c r="R594" s="196"/>
      <c r="S594" s="196"/>
      <c r="T594" s="196"/>
      <c r="U594" s="196"/>
      <c r="V594" s="196"/>
      <c r="W594" s="196"/>
      <c r="X594" s="196"/>
    </row>
    <row r="595" spans="1:26" s="44" customFormat="1" ht="24" customHeight="1" x14ac:dyDescent="0.5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</row>
    <row r="596" spans="1:26" s="44" customFormat="1" ht="24" customHeight="1" x14ac:dyDescent="0.5">
      <c r="A596" s="268" t="s">
        <v>1071</v>
      </c>
      <c r="B596" s="211"/>
      <c r="C596" s="197"/>
      <c r="D596" s="277" t="s">
        <v>0</v>
      </c>
      <c r="E596" s="277" t="s">
        <v>1</v>
      </c>
      <c r="F596" s="197"/>
      <c r="G596" s="291" t="s">
        <v>18</v>
      </c>
      <c r="H596" s="292"/>
      <c r="I596" s="293"/>
      <c r="J596" s="265" t="s">
        <v>1088</v>
      </c>
      <c r="K596" s="266"/>
      <c r="L596" s="266"/>
      <c r="M596" s="266"/>
      <c r="N596" s="267"/>
      <c r="O596" s="272" t="s">
        <v>1101</v>
      </c>
      <c r="P596" s="272"/>
      <c r="Q596" s="272"/>
      <c r="R596" s="272"/>
      <c r="S596" s="272"/>
      <c r="T596" s="272"/>
      <c r="U596" s="272"/>
      <c r="V596" s="272"/>
      <c r="W596" s="272"/>
      <c r="X596" s="273"/>
    </row>
    <row r="597" spans="1:26" s="44" customFormat="1" ht="24" customHeight="1" x14ac:dyDescent="0.5">
      <c r="A597" s="269"/>
      <c r="B597" s="212" t="s">
        <v>1072</v>
      </c>
      <c r="C597" s="198" t="s">
        <v>1073</v>
      </c>
      <c r="D597" s="278"/>
      <c r="E597" s="278"/>
      <c r="F597" s="198" t="s">
        <v>1075</v>
      </c>
      <c r="G597" s="277" t="s">
        <v>19</v>
      </c>
      <c r="H597" s="290" t="s">
        <v>20</v>
      </c>
      <c r="I597" s="277" t="s">
        <v>21</v>
      </c>
      <c r="J597" s="202"/>
      <c r="K597" s="261" t="s">
        <v>1079</v>
      </c>
      <c r="L597" s="283" t="s">
        <v>1080</v>
      </c>
      <c r="M597" s="205"/>
      <c r="N597" s="204" t="s">
        <v>1086</v>
      </c>
      <c r="O597" s="316" t="s">
        <v>1071</v>
      </c>
      <c r="P597" s="211"/>
      <c r="Q597" s="211"/>
      <c r="R597" s="211"/>
      <c r="S597" s="308" t="s">
        <v>1088</v>
      </c>
      <c r="T597" s="309"/>
      <c r="U597" s="309"/>
      <c r="V597" s="309"/>
      <c r="W597" s="310"/>
      <c r="X597" s="261" t="s">
        <v>1100</v>
      </c>
    </row>
    <row r="598" spans="1:26" s="44" customFormat="1" ht="24" customHeight="1" x14ac:dyDescent="0.5">
      <c r="A598" s="269"/>
      <c r="B598" s="212" t="s">
        <v>22</v>
      </c>
      <c r="C598" s="198" t="s">
        <v>1074</v>
      </c>
      <c r="D598" s="278"/>
      <c r="E598" s="278"/>
      <c r="F598" s="24" t="s">
        <v>1076</v>
      </c>
      <c r="G598" s="278"/>
      <c r="H598" s="290"/>
      <c r="I598" s="278"/>
      <c r="J598" s="202" t="s">
        <v>1078</v>
      </c>
      <c r="K598" s="262"/>
      <c r="L598" s="283"/>
      <c r="M598" s="206" t="s">
        <v>1081</v>
      </c>
      <c r="N598" s="204" t="s">
        <v>1085</v>
      </c>
      <c r="O598" s="317"/>
      <c r="P598" s="212"/>
      <c r="Q598" s="212" t="s">
        <v>1072</v>
      </c>
      <c r="R598" s="212" t="s">
        <v>1094</v>
      </c>
      <c r="S598" s="205"/>
      <c r="T598" s="281" t="s">
        <v>1079</v>
      </c>
      <c r="U598" s="261" t="s">
        <v>1080</v>
      </c>
      <c r="V598" s="203"/>
      <c r="W598" s="205" t="s">
        <v>1097</v>
      </c>
      <c r="X598" s="262"/>
    </row>
    <row r="599" spans="1:26" s="44" customFormat="1" ht="24" customHeight="1" x14ac:dyDescent="0.5">
      <c r="A599" s="269"/>
      <c r="B599" s="212"/>
      <c r="C599" s="198" t="s">
        <v>861</v>
      </c>
      <c r="D599" s="278"/>
      <c r="E599" s="278"/>
      <c r="F599" s="198" t="s">
        <v>1077</v>
      </c>
      <c r="G599" s="278"/>
      <c r="H599" s="290"/>
      <c r="I599" s="278"/>
      <c r="J599" s="202" t="s">
        <v>1082</v>
      </c>
      <c r="K599" s="262"/>
      <c r="L599" s="283"/>
      <c r="M599" s="206" t="s">
        <v>1084</v>
      </c>
      <c r="N599" s="204" t="s">
        <v>1087</v>
      </c>
      <c r="O599" s="317"/>
      <c r="P599" s="212" t="s">
        <v>1090</v>
      </c>
      <c r="Q599" s="212" t="s">
        <v>1091</v>
      </c>
      <c r="R599" s="212" t="s">
        <v>1095</v>
      </c>
      <c r="S599" s="206" t="s">
        <v>1078</v>
      </c>
      <c r="T599" s="284"/>
      <c r="U599" s="262"/>
      <c r="V599" s="203" t="s">
        <v>1081</v>
      </c>
      <c r="W599" s="206" t="s">
        <v>1098</v>
      </c>
      <c r="X599" s="262"/>
    </row>
    <row r="600" spans="1:26" s="44" customFormat="1" ht="24" customHeight="1" x14ac:dyDescent="0.5">
      <c r="A600" s="212"/>
      <c r="B600" s="212"/>
      <c r="C600" s="198"/>
      <c r="D600" s="198"/>
      <c r="E600" s="198"/>
      <c r="F600" s="198"/>
      <c r="G600" s="278"/>
      <c r="H600" s="290"/>
      <c r="I600" s="278"/>
      <c r="J600" s="202" t="s">
        <v>1083</v>
      </c>
      <c r="K600" s="262"/>
      <c r="L600" s="283"/>
      <c r="M600" s="206" t="s">
        <v>1085</v>
      </c>
      <c r="N600" s="204" t="s">
        <v>1072</v>
      </c>
      <c r="O600" s="317"/>
      <c r="P600" s="212"/>
      <c r="Q600" s="212" t="s">
        <v>1092</v>
      </c>
      <c r="R600" s="212" t="s">
        <v>1096</v>
      </c>
      <c r="S600" s="206" t="s">
        <v>1082</v>
      </c>
      <c r="T600" s="284"/>
      <c r="U600" s="262"/>
      <c r="V600" s="203" t="s">
        <v>1084</v>
      </c>
      <c r="W600" s="206" t="s">
        <v>1091</v>
      </c>
      <c r="X600" s="262"/>
    </row>
    <row r="601" spans="1:26" s="44" customFormat="1" ht="24" customHeight="1" x14ac:dyDescent="0.5">
      <c r="A601" s="193"/>
      <c r="B601" s="213"/>
      <c r="C601" s="209"/>
      <c r="D601" s="209"/>
      <c r="E601" s="209"/>
      <c r="F601" s="209"/>
      <c r="G601" s="209"/>
      <c r="H601" s="22"/>
      <c r="I601" s="209"/>
      <c r="J601" s="214"/>
      <c r="K601" s="209"/>
      <c r="L601" s="22"/>
      <c r="M601" s="209"/>
      <c r="N601" s="23"/>
      <c r="O601" s="318"/>
      <c r="P601" s="213"/>
      <c r="Q601" s="213" t="s">
        <v>1093</v>
      </c>
      <c r="R601" s="213"/>
      <c r="S601" s="207" t="s">
        <v>1083</v>
      </c>
      <c r="T601" s="296"/>
      <c r="U601" s="263"/>
      <c r="V601" s="30" t="s">
        <v>1085</v>
      </c>
      <c r="W601" s="207" t="s">
        <v>1099</v>
      </c>
      <c r="X601" s="263"/>
    </row>
    <row r="602" spans="1:26" s="44" customFormat="1" ht="24" customHeight="1" x14ac:dyDescent="0.5">
      <c r="A602" s="253">
        <v>2273</v>
      </c>
      <c r="B602" s="33" t="s">
        <v>13</v>
      </c>
      <c r="C602" s="32">
        <v>53647</v>
      </c>
      <c r="D602" s="32">
        <v>168</v>
      </c>
      <c r="E602" s="32">
        <v>2204</v>
      </c>
      <c r="F602" s="32">
        <v>10</v>
      </c>
      <c r="G602" s="32">
        <v>8</v>
      </c>
      <c r="H602" s="32">
        <v>3</v>
      </c>
      <c r="I602" s="32">
        <v>92</v>
      </c>
      <c r="J602" s="32"/>
      <c r="K602" s="32">
        <f>SUM(G602*400+H602*100+I602)</f>
        <v>3592</v>
      </c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42" t="s">
        <v>32</v>
      </c>
      <c r="Y602" s="163"/>
      <c r="Z602" s="163"/>
    </row>
    <row r="603" spans="1:26" s="44" customFormat="1" ht="24" customHeight="1" x14ac:dyDescent="0.5">
      <c r="A603" s="253">
        <v>2274</v>
      </c>
      <c r="B603" s="33" t="s">
        <v>13</v>
      </c>
      <c r="C603" s="32">
        <v>53455</v>
      </c>
      <c r="D603" s="32">
        <v>163</v>
      </c>
      <c r="E603" s="32">
        <v>2200</v>
      </c>
      <c r="F603" s="32">
        <v>10</v>
      </c>
      <c r="G603" s="32" t="s">
        <v>25</v>
      </c>
      <c r="H603" s="32">
        <v>3</v>
      </c>
      <c r="I603" s="32">
        <v>86.6</v>
      </c>
      <c r="J603" s="32"/>
      <c r="K603" s="32"/>
      <c r="L603" s="32"/>
      <c r="M603" s="32"/>
      <c r="N603" s="32">
        <f>SUM(H603*100+I603)</f>
        <v>386.6</v>
      </c>
      <c r="O603" s="32"/>
      <c r="P603" s="32"/>
      <c r="Q603" s="32"/>
      <c r="R603" s="32"/>
      <c r="S603" s="32"/>
      <c r="T603" s="32"/>
      <c r="U603" s="32"/>
      <c r="V603" s="32"/>
      <c r="W603" s="32"/>
      <c r="X603" s="42" t="s">
        <v>757</v>
      </c>
      <c r="Y603" s="163"/>
      <c r="Z603" s="163"/>
    </row>
    <row r="604" spans="1:26" s="44" customFormat="1" ht="24" customHeight="1" x14ac:dyDescent="0.65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10"/>
      <c r="Y604" s="164"/>
      <c r="Z604" s="164"/>
    </row>
    <row r="605" spans="1:26" s="44" customFormat="1" ht="24" customHeight="1" x14ac:dyDescent="0.65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10"/>
      <c r="Y605" s="196"/>
      <c r="Z605" s="196"/>
    </row>
    <row r="606" spans="1:26" s="44" customFormat="1" ht="24" customHeight="1" x14ac:dyDescent="0.5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10"/>
      <c r="Y606" s="109"/>
      <c r="Z606" s="109"/>
    </row>
    <row r="607" spans="1:26" s="44" customFormat="1" ht="24" customHeight="1" x14ac:dyDescent="0.5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10"/>
      <c r="Y607" s="109"/>
      <c r="Z607" s="109"/>
    </row>
    <row r="608" spans="1:26" s="44" customFormat="1" ht="24" customHeight="1" x14ac:dyDescent="0.5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10"/>
      <c r="Y608" s="109"/>
      <c r="Z608" s="109"/>
    </row>
    <row r="609" spans="1:26" s="44" customFormat="1" ht="24" customHeight="1" x14ac:dyDescent="0.5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10"/>
      <c r="Y609" s="109"/>
      <c r="Z609" s="109"/>
    </row>
    <row r="610" spans="1:26" s="44" customFormat="1" ht="24" customHeight="1" x14ac:dyDescent="0.5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10"/>
      <c r="Y610" s="109"/>
      <c r="Z610" s="109"/>
    </row>
    <row r="611" spans="1:26" s="44" customFormat="1" ht="24" customHeight="1" x14ac:dyDescent="0.5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10"/>
      <c r="Y611" s="109"/>
      <c r="Z611" s="109"/>
    </row>
    <row r="612" spans="1:26" s="44" customFormat="1" ht="24" customHeight="1" x14ac:dyDescent="0.5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10"/>
      <c r="Y612" s="109"/>
      <c r="Z612" s="109"/>
    </row>
    <row r="613" spans="1:26" s="44" customFormat="1" ht="24" customHeight="1" x14ac:dyDescent="0.5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10"/>
    </row>
    <row r="614" spans="1:26" s="44" customFormat="1" ht="24" customHeight="1" x14ac:dyDescent="0.5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10"/>
    </row>
    <row r="615" spans="1:26" s="44" customFormat="1" ht="24" customHeight="1" x14ac:dyDescent="0.5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10"/>
    </row>
    <row r="616" spans="1:26" s="44" customFormat="1" ht="24" customHeight="1" x14ac:dyDescent="0.5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10"/>
    </row>
    <row r="617" spans="1:26" s="44" customFormat="1" ht="24" customHeight="1" x14ac:dyDescent="0.5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10"/>
    </row>
    <row r="618" spans="1:26" s="44" customFormat="1" ht="24" customHeight="1" x14ac:dyDescent="0.5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10"/>
    </row>
    <row r="619" spans="1:26" s="44" customFormat="1" ht="24" customHeight="1" x14ac:dyDescent="0.5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10"/>
    </row>
    <row r="620" spans="1:26" s="44" customFormat="1" ht="24" customHeight="1" x14ac:dyDescent="0.5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10"/>
    </row>
    <row r="621" spans="1:26" s="44" customFormat="1" ht="24" customHeight="1" x14ac:dyDescent="0.5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10"/>
    </row>
    <row r="622" spans="1:26" s="44" customFormat="1" ht="24" customHeight="1" x14ac:dyDescent="0.5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10"/>
    </row>
    <row r="623" spans="1:26" s="44" customFormat="1" ht="24" customHeight="1" x14ac:dyDescent="0.5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10"/>
    </row>
    <row r="624" spans="1:26" s="44" customFormat="1" ht="24" customHeight="1" x14ac:dyDescent="0.5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10"/>
    </row>
    <row r="625" spans="1:25" s="44" customFormat="1" ht="24" customHeight="1" x14ac:dyDescent="0.5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10"/>
    </row>
    <row r="626" spans="1:25" s="44" customFormat="1" ht="24" customHeight="1" x14ac:dyDescent="0.5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10"/>
    </row>
    <row r="627" spans="1:25" s="44" customFormat="1" ht="24" customHeight="1" x14ac:dyDescent="0.5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10"/>
      <c r="Y627" s="109"/>
    </row>
    <row r="628" spans="1:25" s="44" customFormat="1" ht="24" customHeight="1" x14ac:dyDescent="0.5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10"/>
      <c r="Y628" s="109"/>
    </row>
  </sheetData>
  <mergeCells count="373">
    <mergeCell ref="A590:X590"/>
    <mergeCell ref="A591:X591"/>
    <mergeCell ref="A592:X592"/>
    <mergeCell ref="A593:X593"/>
    <mergeCell ref="A596:A599"/>
    <mergeCell ref="D596:D599"/>
    <mergeCell ref="E596:E599"/>
    <mergeCell ref="G596:I596"/>
    <mergeCell ref="J596:N596"/>
    <mergeCell ref="O596:X596"/>
    <mergeCell ref="G597:G600"/>
    <mergeCell ref="H597:H600"/>
    <mergeCell ref="I597:I600"/>
    <mergeCell ref="K597:K600"/>
    <mergeCell ref="L597:L600"/>
    <mergeCell ref="O597:O601"/>
    <mergeCell ref="S597:W597"/>
    <mergeCell ref="X597:X601"/>
    <mergeCell ref="T598:T601"/>
    <mergeCell ref="U598:U601"/>
    <mergeCell ref="A5:Z5"/>
    <mergeCell ref="A181:A184"/>
    <mergeCell ref="D181:D184"/>
    <mergeCell ref="E181:E184"/>
    <mergeCell ref="G181:I181"/>
    <mergeCell ref="J181:N181"/>
    <mergeCell ref="O181:X181"/>
    <mergeCell ref="G182:G185"/>
    <mergeCell ref="U44:U47"/>
    <mergeCell ref="A40:Z40"/>
    <mergeCell ref="A42:A45"/>
    <mergeCell ref="D42:D45"/>
    <mergeCell ref="E42:E45"/>
    <mergeCell ref="G42:I42"/>
    <mergeCell ref="J42:N42"/>
    <mergeCell ref="O42:X42"/>
    <mergeCell ref="G43:G46"/>
    <mergeCell ref="H43:H46"/>
    <mergeCell ref="I43:I46"/>
    <mergeCell ref="K43:K46"/>
    <mergeCell ref="L43:L46"/>
    <mergeCell ref="O43:O47"/>
    <mergeCell ref="S43:W43"/>
    <mergeCell ref="X43:X47"/>
    <mergeCell ref="A4:X4"/>
    <mergeCell ref="A36:X36"/>
    <mergeCell ref="A37:X37"/>
    <mergeCell ref="A38:X38"/>
    <mergeCell ref="A39:X39"/>
    <mergeCell ref="A1:X1"/>
    <mergeCell ref="A2:X2"/>
    <mergeCell ref="A3:X3"/>
    <mergeCell ref="A7:A10"/>
    <mergeCell ref="D7:D10"/>
    <mergeCell ref="E7:E10"/>
    <mergeCell ref="G7:I7"/>
    <mergeCell ref="J7:N7"/>
    <mergeCell ref="G8:G11"/>
    <mergeCell ref="H8:H11"/>
    <mergeCell ref="I8:I11"/>
    <mergeCell ref="K8:K11"/>
    <mergeCell ref="L8:L11"/>
    <mergeCell ref="O7:X7"/>
    <mergeCell ref="O8:O12"/>
    <mergeCell ref="S8:W8"/>
    <mergeCell ref="X8:X12"/>
    <mergeCell ref="T9:T12"/>
    <mergeCell ref="U9:U12"/>
    <mergeCell ref="T44:T47"/>
    <mergeCell ref="A72:X72"/>
    <mergeCell ref="A73:X73"/>
    <mergeCell ref="A74:X74"/>
    <mergeCell ref="A75:Z75"/>
    <mergeCell ref="A71:X71"/>
    <mergeCell ref="A141:X141"/>
    <mergeCell ref="A142:X142"/>
    <mergeCell ref="A143:X143"/>
    <mergeCell ref="E112:E115"/>
    <mergeCell ref="G112:I112"/>
    <mergeCell ref="J112:N112"/>
    <mergeCell ref="O112:X112"/>
    <mergeCell ref="G113:G116"/>
    <mergeCell ref="H113:H116"/>
    <mergeCell ref="I113:I116"/>
    <mergeCell ref="K113:K116"/>
    <mergeCell ref="L113:L116"/>
    <mergeCell ref="O113:O117"/>
    <mergeCell ref="S113:W113"/>
    <mergeCell ref="X113:X117"/>
    <mergeCell ref="T114:T117"/>
    <mergeCell ref="U114:U117"/>
    <mergeCell ref="A144:X144"/>
    <mergeCell ref="A108:X108"/>
    <mergeCell ref="A109:X109"/>
    <mergeCell ref="O77:X77"/>
    <mergeCell ref="G78:G81"/>
    <mergeCell ref="H78:H81"/>
    <mergeCell ref="I78:I81"/>
    <mergeCell ref="K78:K81"/>
    <mergeCell ref="L78:L81"/>
    <mergeCell ref="O78:O82"/>
    <mergeCell ref="S78:W78"/>
    <mergeCell ref="X78:X82"/>
    <mergeCell ref="T79:T82"/>
    <mergeCell ref="U79:U82"/>
    <mergeCell ref="A77:A80"/>
    <mergeCell ref="D77:D80"/>
    <mergeCell ref="E77:E80"/>
    <mergeCell ref="G77:I77"/>
    <mergeCell ref="J77:N77"/>
    <mergeCell ref="A106:X106"/>
    <mergeCell ref="A107:X107"/>
    <mergeCell ref="A110:Z110"/>
    <mergeCell ref="A112:A115"/>
    <mergeCell ref="D112:D115"/>
    <mergeCell ref="U149:U152"/>
    <mergeCell ref="A177:X177"/>
    <mergeCell ref="A178:X178"/>
    <mergeCell ref="A179:X179"/>
    <mergeCell ref="A145:Z145"/>
    <mergeCell ref="A147:A150"/>
    <mergeCell ref="D147:D150"/>
    <mergeCell ref="E147:E150"/>
    <mergeCell ref="G147:I147"/>
    <mergeCell ref="J147:N147"/>
    <mergeCell ref="O147:X147"/>
    <mergeCell ref="G148:G151"/>
    <mergeCell ref="H148:H151"/>
    <mergeCell ref="I148:I151"/>
    <mergeCell ref="K148:K151"/>
    <mergeCell ref="L148:L151"/>
    <mergeCell ref="O148:O152"/>
    <mergeCell ref="S148:W148"/>
    <mergeCell ref="X148:X152"/>
    <mergeCell ref="T149:T152"/>
    <mergeCell ref="A176:X176"/>
    <mergeCell ref="S182:W182"/>
    <mergeCell ref="X182:X186"/>
    <mergeCell ref="T183:T186"/>
    <mergeCell ref="U183:U186"/>
    <mergeCell ref="A211:X211"/>
    <mergeCell ref="H182:H185"/>
    <mergeCell ref="I182:I185"/>
    <mergeCell ref="K182:K185"/>
    <mergeCell ref="L182:L185"/>
    <mergeCell ref="O182:O186"/>
    <mergeCell ref="S218:W218"/>
    <mergeCell ref="X218:X222"/>
    <mergeCell ref="T219:T222"/>
    <mergeCell ref="U219:U222"/>
    <mergeCell ref="A212:X212"/>
    <mergeCell ref="A213:X213"/>
    <mergeCell ref="A214:X214"/>
    <mergeCell ref="A215:Z215"/>
    <mergeCell ref="A217:A220"/>
    <mergeCell ref="D217:D220"/>
    <mergeCell ref="E217:E220"/>
    <mergeCell ref="G217:I217"/>
    <mergeCell ref="J217:N217"/>
    <mergeCell ref="O217:X217"/>
    <mergeCell ref="G218:G221"/>
    <mergeCell ref="H218:H221"/>
    <mergeCell ref="I218:I221"/>
    <mergeCell ref="K218:K221"/>
    <mergeCell ref="L218:L221"/>
    <mergeCell ref="O218:O222"/>
    <mergeCell ref="A246:X246"/>
    <mergeCell ref="S253:W253"/>
    <mergeCell ref="X253:X257"/>
    <mergeCell ref="T254:T257"/>
    <mergeCell ref="U254:U257"/>
    <mergeCell ref="A281:X281"/>
    <mergeCell ref="A247:X247"/>
    <mergeCell ref="A248:X248"/>
    <mergeCell ref="A249:X249"/>
    <mergeCell ref="A250:Z250"/>
    <mergeCell ref="A252:A255"/>
    <mergeCell ref="D252:D255"/>
    <mergeCell ref="E252:E255"/>
    <mergeCell ref="G252:I252"/>
    <mergeCell ref="J252:N252"/>
    <mergeCell ref="O252:X252"/>
    <mergeCell ref="G253:G256"/>
    <mergeCell ref="H253:H256"/>
    <mergeCell ref="I253:I256"/>
    <mergeCell ref="K253:K256"/>
    <mergeCell ref="L253:L256"/>
    <mergeCell ref="O253:O257"/>
    <mergeCell ref="S288:W288"/>
    <mergeCell ref="X288:X292"/>
    <mergeCell ref="T289:T292"/>
    <mergeCell ref="U289:U292"/>
    <mergeCell ref="A316:X316"/>
    <mergeCell ref="A282:X282"/>
    <mergeCell ref="A283:X283"/>
    <mergeCell ref="A284:X284"/>
    <mergeCell ref="A285:Z285"/>
    <mergeCell ref="A287:A290"/>
    <mergeCell ref="D287:D290"/>
    <mergeCell ref="E287:E290"/>
    <mergeCell ref="G287:I287"/>
    <mergeCell ref="J287:N287"/>
    <mergeCell ref="O287:X287"/>
    <mergeCell ref="G288:G291"/>
    <mergeCell ref="H288:H291"/>
    <mergeCell ref="I288:I291"/>
    <mergeCell ref="K288:K291"/>
    <mergeCell ref="L288:L291"/>
    <mergeCell ref="O288:O292"/>
    <mergeCell ref="S323:W323"/>
    <mergeCell ref="X323:X327"/>
    <mergeCell ref="T324:T327"/>
    <mergeCell ref="U324:U327"/>
    <mergeCell ref="A351:X351"/>
    <mergeCell ref="A317:X317"/>
    <mergeCell ref="A318:X318"/>
    <mergeCell ref="A319:X319"/>
    <mergeCell ref="A320:Z320"/>
    <mergeCell ref="A322:A325"/>
    <mergeCell ref="D322:D325"/>
    <mergeCell ref="E322:E325"/>
    <mergeCell ref="G322:I322"/>
    <mergeCell ref="J322:N322"/>
    <mergeCell ref="O322:X322"/>
    <mergeCell ref="G323:G326"/>
    <mergeCell ref="H323:H326"/>
    <mergeCell ref="I323:I326"/>
    <mergeCell ref="K323:K326"/>
    <mergeCell ref="L323:L326"/>
    <mergeCell ref="O323:O327"/>
    <mergeCell ref="S358:W358"/>
    <mergeCell ref="X358:X362"/>
    <mergeCell ref="T359:T362"/>
    <mergeCell ref="U359:U362"/>
    <mergeCell ref="A386:X386"/>
    <mergeCell ref="A352:X352"/>
    <mergeCell ref="A353:X353"/>
    <mergeCell ref="A354:X354"/>
    <mergeCell ref="A355:Z355"/>
    <mergeCell ref="A357:A360"/>
    <mergeCell ref="D357:D360"/>
    <mergeCell ref="E357:E360"/>
    <mergeCell ref="G357:I357"/>
    <mergeCell ref="J357:N357"/>
    <mergeCell ref="O357:X357"/>
    <mergeCell ref="G358:G361"/>
    <mergeCell ref="H358:H361"/>
    <mergeCell ref="I358:I361"/>
    <mergeCell ref="K358:K361"/>
    <mergeCell ref="L358:L361"/>
    <mergeCell ref="O358:O362"/>
    <mergeCell ref="S393:W393"/>
    <mergeCell ref="X393:X397"/>
    <mergeCell ref="T394:T397"/>
    <mergeCell ref="U394:U397"/>
    <mergeCell ref="A387:X387"/>
    <mergeCell ref="A388:X388"/>
    <mergeCell ref="A389:X389"/>
    <mergeCell ref="A390:Z390"/>
    <mergeCell ref="A392:A395"/>
    <mergeCell ref="D392:D395"/>
    <mergeCell ref="E392:E395"/>
    <mergeCell ref="G392:I392"/>
    <mergeCell ref="J392:N392"/>
    <mergeCell ref="O392:X392"/>
    <mergeCell ref="G393:G396"/>
    <mergeCell ref="H393:H396"/>
    <mergeCell ref="I393:I396"/>
    <mergeCell ref="K393:K396"/>
    <mergeCell ref="L393:L396"/>
    <mergeCell ref="O393:O397"/>
    <mergeCell ref="A421:X421"/>
    <mergeCell ref="S428:W428"/>
    <mergeCell ref="X428:X432"/>
    <mergeCell ref="T429:T432"/>
    <mergeCell ref="U429:U432"/>
    <mergeCell ref="A422:X422"/>
    <mergeCell ref="A423:X423"/>
    <mergeCell ref="A424:X424"/>
    <mergeCell ref="A425:Z425"/>
    <mergeCell ref="A427:A430"/>
    <mergeCell ref="D427:D430"/>
    <mergeCell ref="E427:E430"/>
    <mergeCell ref="G427:I427"/>
    <mergeCell ref="J427:N427"/>
    <mergeCell ref="O427:X427"/>
    <mergeCell ref="G428:G431"/>
    <mergeCell ref="H428:H431"/>
    <mergeCell ref="I428:I431"/>
    <mergeCell ref="K428:K431"/>
    <mergeCell ref="L428:L431"/>
    <mergeCell ref="O428:O432"/>
    <mergeCell ref="S461:W461"/>
    <mergeCell ref="X461:X465"/>
    <mergeCell ref="T462:T465"/>
    <mergeCell ref="U462:U465"/>
    <mergeCell ref="A454:X454"/>
    <mergeCell ref="A455:X455"/>
    <mergeCell ref="A456:X456"/>
    <mergeCell ref="A457:X457"/>
    <mergeCell ref="A458:Z458"/>
    <mergeCell ref="A460:A463"/>
    <mergeCell ref="D460:D463"/>
    <mergeCell ref="E460:E463"/>
    <mergeCell ref="G460:I460"/>
    <mergeCell ref="J460:N460"/>
    <mergeCell ref="O460:X460"/>
    <mergeCell ref="G461:G464"/>
    <mergeCell ref="H461:H464"/>
    <mergeCell ref="I461:I464"/>
    <mergeCell ref="K461:K464"/>
    <mergeCell ref="L461:L464"/>
    <mergeCell ref="O461:O465"/>
    <mergeCell ref="A495:A498"/>
    <mergeCell ref="D495:D498"/>
    <mergeCell ref="E495:E498"/>
    <mergeCell ref="G495:I495"/>
    <mergeCell ref="J495:N495"/>
    <mergeCell ref="A489:X489"/>
    <mergeCell ref="A490:X490"/>
    <mergeCell ref="A491:X491"/>
    <mergeCell ref="A492:X492"/>
    <mergeCell ref="O495:X495"/>
    <mergeCell ref="G496:G499"/>
    <mergeCell ref="H496:H499"/>
    <mergeCell ref="I496:I499"/>
    <mergeCell ref="K496:K499"/>
    <mergeCell ref="L496:L499"/>
    <mergeCell ref="O496:O500"/>
    <mergeCell ref="S496:W496"/>
    <mergeCell ref="X496:X500"/>
    <mergeCell ref="T497:T500"/>
    <mergeCell ref="U497:U500"/>
    <mergeCell ref="A529:A532"/>
    <mergeCell ref="D529:D532"/>
    <mergeCell ref="E529:E532"/>
    <mergeCell ref="G529:I529"/>
    <mergeCell ref="J529:N529"/>
    <mergeCell ref="A523:X523"/>
    <mergeCell ref="A524:X524"/>
    <mergeCell ref="A525:X525"/>
    <mergeCell ref="A526:X526"/>
    <mergeCell ref="O529:X529"/>
    <mergeCell ref="G530:G533"/>
    <mergeCell ref="H530:H533"/>
    <mergeCell ref="I530:I533"/>
    <mergeCell ref="K530:K533"/>
    <mergeCell ref="L530:L533"/>
    <mergeCell ref="O530:O534"/>
    <mergeCell ref="S530:W530"/>
    <mergeCell ref="X530:X534"/>
    <mergeCell ref="T531:T534"/>
    <mergeCell ref="U531:U534"/>
    <mergeCell ref="A563:A566"/>
    <mergeCell ref="D563:D566"/>
    <mergeCell ref="E563:E566"/>
    <mergeCell ref="G563:I563"/>
    <mergeCell ref="J563:N563"/>
    <mergeCell ref="A557:X557"/>
    <mergeCell ref="A558:X558"/>
    <mergeCell ref="A559:X559"/>
    <mergeCell ref="A560:X560"/>
    <mergeCell ref="O563:X563"/>
    <mergeCell ref="G564:G567"/>
    <mergeCell ref="H564:H567"/>
    <mergeCell ref="I564:I567"/>
    <mergeCell ref="K564:K567"/>
    <mergeCell ref="L564:L567"/>
    <mergeCell ref="O564:O568"/>
    <mergeCell ref="S564:W564"/>
    <mergeCell ref="X564:X568"/>
    <mergeCell ref="T565:T568"/>
    <mergeCell ref="U565:U568"/>
  </mergeCells>
  <pageMargins left="0.70866141732283472" right="0" top="0.78740157480314965" bottom="0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1"/>
  <sheetViews>
    <sheetView topLeftCell="C1" zoomScale="90" zoomScaleNormal="90" workbookViewId="0">
      <selection activeCell="A3" sqref="A3:X3"/>
    </sheetView>
  </sheetViews>
  <sheetFormatPr defaultRowHeight="21.75" x14ac:dyDescent="0.5"/>
  <cols>
    <col min="1" max="1" width="4.75" style="109" customWidth="1"/>
    <col min="2" max="2" width="7.875" style="109" customWidth="1"/>
    <col min="3" max="3" width="8.375" style="109" customWidth="1"/>
    <col min="4" max="4" width="8.25" style="109" customWidth="1"/>
    <col min="5" max="5" width="10.5" style="109" customWidth="1"/>
    <col min="6" max="6" width="10" style="109" customWidth="1"/>
    <col min="7" max="7" width="4.625" style="109" customWidth="1"/>
    <col min="8" max="8" width="4.375" style="109" bestFit="1" customWidth="1"/>
    <col min="9" max="9" width="5.625" style="109" bestFit="1" customWidth="1"/>
    <col min="10" max="14" width="5.625" style="109" customWidth="1"/>
    <col min="15" max="15" width="4.625" style="109" customWidth="1"/>
    <col min="16" max="16" width="9.875" style="109" customWidth="1"/>
    <col min="17" max="17" width="10.875" style="109" customWidth="1"/>
    <col min="18" max="18" width="12.375" style="109" customWidth="1"/>
    <col min="19" max="19" width="9.75" style="109" customWidth="1"/>
    <col min="20" max="20" width="7.25" style="109" customWidth="1"/>
    <col min="21" max="21" width="7.875" style="109" customWidth="1"/>
    <col min="22" max="22" width="10.125" style="109" customWidth="1"/>
    <col min="23" max="23" width="10.5" style="109" customWidth="1"/>
    <col min="24" max="24" width="18.75" style="109" customWidth="1"/>
    <col min="25" max="16384" width="9" style="109"/>
  </cols>
  <sheetData>
    <row r="1" spans="1:24" x14ac:dyDescent="0.5">
      <c r="A1" s="319" t="s">
        <v>2030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</row>
    <row r="2" spans="1:24" x14ac:dyDescent="0.5">
      <c r="A2" s="323" t="s">
        <v>1102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4" x14ac:dyDescent="0.5">
      <c r="A3" s="324" t="s">
        <v>1069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</row>
    <row r="4" spans="1:24" x14ac:dyDescent="0.5">
      <c r="A4" s="319" t="s">
        <v>1070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</row>
    <row r="5" spans="1:24" s="19" customFormat="1" x14ac:dyDescent="0.5">
      <c r="A5" s="325" t="s">
        <v>1071</v>
      </c>
      <c r="B5" s="219"/>
      <c r="C5" s="220"/>
      <c r="D5" s="327" t="s">
        <v>0</v>
      </c>
      <c r="E5" s="327" t="s">
        <v>1</v>
      </c>
      <c r="F5" s="220"/>
      <c r="G5" s="329" t="s">
        <v>18</v>
      </c>
      <c r="H5" s="330"/>
      <c r="I5" s="331"/>
      <c r="J5" s="332" t="s">
        <v>1088</v>
      </c>
      <c r="K5" s="333"/>
      <c r="L5" s="333"/>
      <c r="M5" s="333"/>
      <c r="N5" s="334"/>
      <c r="O5" s="335" t="s">
        <v>1101</v>
      </c>
      <c r="P5" s="335"/>
      <c r="Q5" s="335"/>
      <c r="R5" s="335"/>
      <c r="S5" s="335"/>
      <c r="T5" s="335"/>
      <c r="U5" s="335"/>
      <c r="V5" s="335"/>
      <c r="W5" s="335"/>
      <c r="X5" s="320" t="s">
        <v>12</v>
      </c>
    </row>
    <row r="6" spans="1:24" s="19" customFormat="1" x14ac:dyDescent="0.5">
      <c r="A6" s="326"/>
      <c r="B6" s="221" t="s">
        <v>1072</v>
      </c>
      <c r="C6" s="223" t="s">
        <v>1073</v>
      </c>
      <c r="D6" s="328"/>
      <c r="E6" s="328"/>
      <c r="F6" s="223" t="s">
        <v>1075</v>
      </c>
      <c r="G6" s="327" t="s">
        <v>19</v>
      </c>
      <c r="H6" s="336" t="s">
        <v>20</v>
      </c>
      <c r="I6" s="327" t="s">
        <v>21</v>
      </c>
      <c r="J6" s="225"/>
      <c r="K6" s="320" t="s">
        <v>1079</v>
      </c>
      <c r="L6" s="337" t="s">
        <v>1080</v>
      </c>
      <c r="M6" s="226"/>
      <c r="N6" s="234" t="s">
        <v>1086</v>
      </c>
      <c r="O6" s="338" t="s">
        <v>1071</v>
      </c>
      <c r="P6" s="219"/>
      <c r="Q6" s="219"/>
      <c r="R6" s="219"/>
      <c r="S6" s="341" t="s">
        <v>1088</v>
      </c>
      <c r="T6" s="342"/>
      <c r="U6" s="342"/>
      <c r="V6" s="342"/>
      <c r="W6" s="343"/>
      <c r="X6" s="321"/>
    </row>
    <row r="7" spans="1:24" s="19" customFormat="1" x14ac:dyDescent="0.5">
      <c r="A7" s="326"/>
      <c r="B7" s="221" t="s">
        <v>22</v>
      </c>
      <c r="C7" s="223" t="s">
        <v>1074</v>
      </c>
      <c r="D7" s="328"/>
      <c r="E7" s="328"/>
      <c r="F7" s="229" t="s">
        <v>1076</v>
      </c>
      <c r="G7" s="328"/>
      <c r="H7" s="336"/>
      <c r="I7" s="328"/>
      <c r="J7" s="225" t="s">
        <v>1078</v>
      </c>
      <c r="K7" s="321"/>
      <c r="L7" s="337"/>
      <c r="M7" s="230" t="s">
        <v>1081</v>
      </c>
      <c r="N7" s="234" t="s">
        <v>1085</v>
      </c>
      <c r="O7" s="339"/>
      <c r="P7" s="221"/>
      <c r="Q7" s="221" t="s">
        <v>1072</v>
      </c>
      <c r="R7" s="221" t="s">
        <v>1094</v>
      </c>
      <c r="S7" s="226"/>
      <c r="T7" s="344" t="s">
        <v>1079</v>
      </c>
      <c r="U7" s="320" t="s">
        <v>1080</v>
      </c>
      <c r="V7" s="233"/>
      <c r="W7" s="226" t="s">
        <v>1097</v>
      </c>
      <c r="X7" s="321"/>
    </row>
    <row r="8" spans="1:24" s="19" customFormat="1" x14ac:dyDescent="0.5">
      <c r="A8" s="326"/>
      <c r="B8" s="221"/>
      <c r="C8" s="223" t="s">
        <v>861</v>
      </c>
      <c r="D8" s="328"/>
      <c r="E8" s="328"/>
      <c r="F8" s="223" t="s">
        <v>1077</v>
      </c>
      <c r="G8" s="328"/>
      <c r="H8" s="336"/>
      <c r="I8" s="328"/>
      <c r="J8" s="225" t="s">
        <v>1082</v>
      </c>
      <c r="K8" s="321"/>
      <c r="L8" s="337"/>
      <c r="M8" s="230" t="s">
        <v>1084</v>
      </c>
      <c r="N8" s="234" t="s">
        <v>1087</v>
      </c>
      <c r="O8" s="339"/>
      <c r="P8" s="221" t="s">
        <v>1090</v>
      </c>
      <c r="Q8" s="221" t="s">
        <v>1091</v>
      </c>
      <c r="R8" s="221" t="s">
        <v>1095</v>
      </c>
      <c r="S8" s="230" t="s">
        <v>1078</v>
      </c>
      <c r="T8" s="345"/>
      <c r="U8" s="321"/>
      <c r="V8" s="233" t="s">
        <v>1081</v>
      </c>
      <c r="W8" s="230" t="s">
        <v>1098</v>
      </c>
      <c r="X8" s="321"/>
    </row>
    <row r="9" spans="1:24" s="19" customFormat="1" x14ac:dyDescent="0.5">
      <c r="A9" s="221"/>
      <c r="B9" s="221"/>
      <c r="C9" s="223"/>
      <c r="D9" s="223"/>
      <c r="E9" s="223"/>
      <c r="F9" s="223"/>
      <c r="G9" s="328"/>
      <c r="H9" s="336"/>
      <c r="I9" s="328"/>
      <c r="J9" s="225" t="s">
        <v>1083</v>
      </c>
      <c r="K9" s="321"/>
      <c r="L9" s="337"/>
      <c r="M9" s="230" t="s">
        <v>1085</v>
      </c>
      <c r="N9" s="234" t="s">
        <v>1072</v>
      </c>
      <c r="O9" s="339"/>
      <c r="P9" s="221"/>
      <c r="Q9" s="221" t="s">
        <v>1092</v>
      </c>
      <c r="R9" s="221" t="s">
        <v>1096</v>
      </c>
      <c r="S9" s="230" t="s">
        <v>1082</v>
      </c>
      <c r="T9" s="345"/>
      <c r="U9" s="321"/>
      <c r="V9" s="233" t="s">
        <v>1084</v>
      </c>
      <c r="W9" s="230" t="s">
        <v>1091</v>
      </c>
      <c r="X9" s="321"/>
    </row>
    <row r="10" spans="1:24" s="19" customFormat="1" x14ac:dyDescent="0.5">
      <c r="A10" s="193"/>
      <c r="B10" s="33"/>
      <c r="C10" s="32"/>
      <c r="D10" s="32"/>
      <c r="E10" s="32"/>
      <c r="F10" s="32"/>
      <c r="G10" s="32"/>
      <c r="H10" s="121"/>
      <c r="I10" s="32"/>
      <c r="J10" s="118"/>
      <c r="K10" s="32"/>
      <c r="L10" s="121"/>
      <c r="M10" s="32"/>
      <c r="N10" s="235"/>
      <c r="O10" s="340"/>
      <c r="P10" s="33"/>
      <c r="Q10" s="33" t="s">
        <v>1093</v>
      </c>
      <c r="R10" s="33"/>
      <c r="S10" s="228" t="s">
        <v>1083</v>
      </c>
      <c r="T10" s="346"/>
      <c r="U10" s="322"/>
      <c r="V10" s="236" t="s">
        <v>1085</v>
      </c>
      <c r="W10" s="228" t="s">
        <v>1099</v>
      </c>
      <c r="X10" s="322"/>
    </row>
    <row r="11" spans="1:24" s="44" customFormat="1" x14ac:dyDescent="0.5">
      <c r="A11" s="256">
        <v>2275</v>
      </c>
      <c r="B11" s="165" t="s">
        <v>13</v>
      </c>
      <c r="C11" s="235">
        <v>1615</v>
      </c>
      <c r="D11" s="32">
        <v>3</v>
      </c>
      <c r="E11" s="32">
        <v>4719</v>
      </c>
      <c r="F11" s="32">
        <v>8</v>
      </c>
      <c r="G11" s="32">
        <v>4</v>
      </c>
      <c r="H11" s="32">
        <v>2</v>
      </c>
      <c r="I11" s="32" t="s">
        <v>25</v>
      </c>
      <c r="J11" s="32">
        <f>SUM(G11*400+H11*100)</f>
        <v>1800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228" t="s">
        <v>945</v>
      </c>
    </row>
    <row r="12" spans="1:24" s="44" customFormat="1" x14ac:dyDescent="0.5">
      <c r="A12" s="256">
        <v>2276</v>
      </c>
      <c r="B12" s="165" t="s">
        <v>13</v>
      </c>
      <c r="C12" s="235">
        <v>1616</v>
      </c>
      <c r="D12" s="32">
        <v>4</v>
      </c>
      <c r="E12" s="32">
        <v>4720</v>
      </c>
      <c r="F12" s="32">
        <v>14</v>
      </c>
      <c r="G12" s="32">
        <v>6</v>
      </c>
      <c r="H12" s="32">
        <v>1</v>
      </c>
      <c r="I12" s="32">
        <v>89.9</v>
      </c>
      <c r="J12" s="32"/>
      <c r="K12" s="32"/>
      <c r="L12" s="32"/>
      <c r="M12" s="32"/>
      <c r="N12" s="32">
        <f>SUM(G12*400+H12*100+I12)</f>
        <v>2589.9</v>
      </c>
      <c r="O12" s="32"/>
      <c r="P12" s="32"/>
      <c r="Q12" s="32"/>
      <c r="R12" s="32"/>
      <c r="S12" s="32"/>
      <c r="T12" s="32"/>
      <c r="U12" s="32"/>
      <c r="V12" s="32"/>
      <c r="W12" s="32"/>
      <c r="X12" s="228" t="s">
        <v>815</v>
      </c>
    </row>
    <row r="13" spans="1:24" s="44" customFormat="1" x14ac:dyDescent="0.5">
      <c r="A13" s="256">
        <v>2277</v>
      </c>
      <c r="B13" s="165" t="s">
        <v>13</v>
      </c>
      <c r="C13" s="235">
        <v>1618</v>
      </c>
      <c r="D13" s="32">
        <v>6</v>
      </c>
      <c r="E13" s="32">
        <v>4722</v>
      </c>
      <c r="F13" s="32">
        <v>9</v>
      </c>
      <c r="G13" s="32">
        <v>6</v>
      </c>
      <c r="H13" s="32">
        <v>3</v>
      </c>
      <c r="I13" s="32">
        <v>29.9</v>
      </c>
      <c r="J13" s="32"/>
      <c r="K13" s="32"/>
      <c r="L13" s="32">
        <f>SUM(G13*400+H13*100+I13)</f>
        <v>2729.9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228" t="s">
        <v>802</v>
      </c>
    </row>
    <row r="14" spans="1:24" s="44" customFormat="1" x14ac:dyDescent="0.5">
      <c r="A14" s="256">
        <v>2278</v>
      </c>
      <c r="B14" s="165" t="s">
        <v>13</v>
      </c>
      <c r="C14" s="235">
        <v>56792</v>
      </c>
      <c r="D14" s="32">
        <v>1074</v>
      </c>
      <c r="E14" s="32">
        <v>873</v>
      </c>
      <c r="F14" s="32">
        <v>5</v>
      </c>
      <c r="G14" s="32">
        <v>7</v>
      </c>
      <c r="H14" s="32" t="s">
        <v>25</v>
      </c>
      <c r="I14" s="32">
        <v>26</v>
      </c>
      <c r="J14" s="32"/>
      <c r="K14" s="32"/>
      <c r="L14" s="32"/>
      <c r="M14" s="32"/>
      <c r="N14" s="32">
        <f>SUM(G14*400+I14)</f>
        <v>2826</v>
      </c>
      <c r="O14" s="32"/>
      <c r="P14" s="32"/>
      <c r="Q14" s="32"/>
      <c r="R14" s="32"/>
      <c r="S14" s="32"/>
      <c r="T14" s="32"/>
      <c r="U14" s="32"/>
      <c r="V14" s="32"/>
      <c r="W14" s="32"/>
      <c r="X14" s="228" t="s">
        <v>534</v>
      </c>
    </row>
    <row r="15" spans="1:24" s="44" customFormat="1" x14ac:dyDescent="0.5">
      <c r="A15" s="256">
        <v>2279</v>
      </c>
      <c r="B15" s="165" t="s">
        <v>13</v>
      </c>
      <c r="C15" s="235">
        <v>9433</v>
      </c>
      <c r="D15" s="32">
        <v>1310</v>
      </c>
      <c r="E15" s="32">
        <v>4002</v>
      </c>
      <c r="F15" s="32">
        <v>4</v>
      </c>
      <c r="G15" s="32">
        <v>7</v>
      </c>
      <c r="H15" s="32" t="s">
        <v>25</v>
      </c>
      <c r="I15" s="32" t="s">
        <v>25</v>
      </c>
      <c r="J15" s="32"/>
      <c r="K15" s="32"/>
      <c r="L15" s="32">
        <f>SUM(G15*400)</f>
        <v>2800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228" t="s">
        <v>150</v>
      </c>
    </row>
    <row r="16" spans="1:24" s="44" customFormat="1" x14ac:dyDescent="0.5">
      <c r="A16" s="256">
        <v>2280</v>
      </c>
      <c r="B16" s="165" t="s">
        <v>13</v>
      </c>
      <c r="C16" s="235">
        <v>56788</v>
      </c>
      <c r="D16" s="32">
        <v>1070</v>
      </c>
      <c r="E16" s="32">
        <v>870</v>
      </c>
      <c r="F16" s="32">
        <v>8</v>
      </c>
      <c r="G16" s="32">
        <v>3</v>
      </c>
      <c r="H16" s="32" t="s">
        <v>25</v>
      </c>
      <c r="I16" s="32">
        <v>27.3</v>
      </c>
      <c r="J16" s="32">
        <f>SUM(G16*400+I16)</f>
        <v>1227.3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228" t="s">
        <v>946</v>
      </c>
    </row>
    <row r="17" spans="1:24" s="44" customFormat="1" x14ac:dyDescent="0.5">
      <c r="A17" s="256">
        <v>2281</v>
      </c>
      <c r="B17" s="165" t="s">
        <v>13</v>
      </c>
      <c r="C17" s="235">
        <v>53952</v>
      </c>
      <c r="D17" s="32">
        <v>1076</v>
      </c>
      <c r="E17" s="32">
        <v>875</v>
      </c>
      <c r="F17" s="32">
        <v>8</v>
      </c>
      <c r="G17" s="32">
        <v>4</v>
      </c>
      <c r="H17" s="32">
        <v>2</v>
      </c>
      <c r="I17" s="32">
        <v>84</v>
      </c>
      <c r="J17" s="32"/>
      <c r="K17" s="32"/>
      <c r="L17" s="32"/>
      <c r="M17" s="32"/>
      <c r="N17" s="32">
        <f>SUM(G17*400+H17*100+I17)</f>
        <v>1884</v>
      </c>
      <c r="O17" s="32"/>
      <c r="P17" s="32"/>
      <c r="Q17" s="32"/>
      <c r="R17" s="32"/>
      <c r="S17" s="32"/>
      <c r="T17" s="32"/>
      <c r="U17" s="32"/>
      <c r="V17" s="32"/>
      <c r="W17" s="32"/>
      <c r="X17" s="228" t="s">
        <v>947</v>
      </c>
    </row>
    <row r="18" spans="1:24" s="44" customFormat="1" x14ac:dyDescent="0.5">
      <c r="A18" s="256">
        <v>2282</v>
      </c>
      <c r="B18" s="165" t="s">
        <v>13</v>
      </c>
      <c r="C18" s="235">
        <v>51245</v>
      </c>
      <c r="D18" s="32">
        <v>1078</v>
      </c>
      <c r="E18" s="32">
        <v>876</v>
      </c>
      <c r="F18" s="32">
        <v>14</v>
      </c>
      <c r="G18" s="32">
        <v>4</v>
      </c>
      <c r="H18" s="32">
        <v>2</v>
      </c>
      <c r="I18" s="32">
        <v>66</v>
      </c>
      <c r="J18" s="32">
        <f>SUM(G18*400+H18*100+I18)</f>
        <v>1866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228" t="s">
        <v>161</v>
      </c>
    </row>
    <row r="19" spans="1:24" s="44" customFormat="1" x14ac:dyDescent="0.5">
      <c r="A19" s="256">
        <v>2283</v>
      </c>
      <c r="B19" s="165" t="s">
        <v>13</v>
      </c>
      <c r="C19" s="235">
        <v>1306</v>
      </c>
      <c r="D19" s="32">
        <v>1259</v>
      </c>
      <c r="E19" s="32">
        <v>4400</v>
      </c>
      <c r="F19" s="32">
        <v>9</v>
      </c>
      <c r="G19" s="32">
        <v>2</v>
      </c>
      <c r="H19" s="32">
        <v>2</v>
      </c>
      <c r="I19" s="32">
        <v>5</v>
      </c>
      <c r="J19" s="32"/>
      <c r="K19" s="32">
        <f>SUM(G19*400+H19*100+I19)</f>
        <v>1005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228" t="s">
        <v>122</v>
      </c>
    </row>
    <row r="20" spans="1:24" s="63" customFormat="1" x14ac:dyDescent="0.5">
      <c r="A20" s="256">
        <v>2284</v>
      </c>
      <c r="B20" s="165" t="s">
        <v>13</v>
      </c>
      <c r="C20" s="237">
        <v>51237</v>
      </c>
      <c r="D20" s="59">
        <v>1059</v>
      </c>
      <c r="E20" s="59">
        <v>861</v>
      </c>
      <c r="F20" s="59">
        <v>8</v>
      </c>
      <c r="G20" s="59">
        <v>3</v>
      </c>
      <c r="H20" s="59">
        <v>3</v>
      </c>
      <c r="I20" s="59">
        <v>94</v>
      </c>
      <c r="J20" s="59"/>
      <c r="K20" s="59"/>
      <c r="L20" s="59">
        <f>SUM(G20*400+H20*100+I20)</f>
        <v>1594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40" t="s">
        <v>150</v>
      </c>
    </row>
    <row r="21" spans="1:24" s="63" customFormat="1" x14ac:dyDescent="0.5">
      <c r="A21" s="256">
        <v>2285</v>
      </c>
      <c r="B21" s="165" t="s">
        <v>13</v>
      </c>
      <c r="C21" s="237">
        <v>51252</v>
      </c>
      <c r="D21" s="59">
        <v>1085</v>
      </c>
      <c r="E21" s="59">
        <v>1103</v>
      </c>
      <c r="F21" s="59">
        <v>8</v>
      </c>
      <c r="G21" s="59">
        <v>5</v>
      </c>
      <c r="H21" s="59">
        <v>3</v>
      </c>
      <c r="I21" s="59">
        <v>62</v>
      </c>
      <c r="J21" s="59">
        <f>SUM(G21*400+H21*100+I21)</f>
        <v>2362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40" t="s">
        <v>161</v>
      </c>
    </row>
    <row r="22" spans="1:24" s="63" customFormat="1" x14ac:dyDescent="0.5">
      <c r="A22" s="256">
        <v>2286</v>
      </c>
      <c r="B22" s="165" t="s">
        <v>13</v>
      </c>
      <c r="C22" s="237">
        <v>56786</v>
      </c>
      <c r="D22" s="59">
        <v>1057</v>
      </c>
      <c r="E22" s="59">
        <v>3883</v>
      </c>
      <c r="F22" s="59"/>
      <c r="G22" s="59">
        <v>1</v>
      </c>
      <c r="H22" s="59">
        <v>3</v>
      </c>
      <c r="I22" s="59">
        <v>60</v>
      </c>
      <c r="J22" s="59"/>
      <c r="K22" s="59">
        <f>SUM(G22*400+H22*100+I22)</f>
        <v>760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40" t="s">
        <v>1043</v>
      </c>
    </row>
    <row r="23" spans="1:24" s="63" customFormat="1" x14ac:dyDescent="0.5">
      <c r="A23" s="256">
        <v>2287</v>
      </c>
      <c r="B23" s="165" t="s">
        <v>13</v>
      </c>
      <c r="C23" s="237">
        <v>6236</v>
      </c>
      <c r="D23" s="59">
        <v>41</v>
      </c>
      <c r="E23" s="59">
        <v>6153</v>
      </c>
      <c r="F23" s="59">
        <v>14</v>
      </c>
      <c r="G23" s="59" t="s">
        <v>25</v>
      </c>
      <c r="H23" s="59">
        <v>2</v>
      </c>
      <c r="I23" s="59">
        <v>50</v>
      </c>
      <c r="J23" s="59"/>
      <c r="K23" s="59">
        <f>SUM(H23*100+I23)</f>
        <v>250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40" t="s">
        <v>32</v>
      </c>
    </row>
    <row r="24" spans="1:24" s="44" customFormat="1" x14ac:dyDescent="0.5">
      <c r="A24" s="256">
        <v>2288</v>
      </c>
      <c r="B24" s="165" t="s">
        <v>13</v>
      </c>
      <c r="C24" s="235">
        <v>4716</v>
      </c>
      <c r="D24" s="32">
        <v>3</v>
      </c>
      <c r="E24" s="32">
        <v>5480</v>
      </c>
      <c r="F24" s="32">
        <v>14</v>
      </c>
      <c r="G24" s="32">
        <v>1</v>
      </c>
      <c r="H24" s="32" t="s">
        <v>25</v>
      </c>
      <c r="I24" s="32">
        <v>20</v>
      </c>
      <c r="J24" s="32">
        <f>SUM(G24*400+I24)</f>
        <v>420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0" t="s">
        <v>161</v>
      </c>
    </row>
    <row r="25" spans="1:24" s="44" customFormat="1" x14ac:dyDescent="0.5">
      <c r="A25" s="256">
        <v>2289</v>
      </c>
      <c r="B25" s="165" t="s">
        <v>13</v>
      </c>
      <c r="C25" s="235">
        <v>1775</v>
      </c>
      <c r="D25" s="32">
        <v>1269</v>
      </c>
      <c r="E25" s="32">
        <v>4747</v>
      </c>
      <c r="F25" s="32"/>
      <c r="G25" s="32" t="s">
        <v>25</v>
      </c>
      <c r="H25" s="32" t="s">
        <v>25</v>
      </c>
      <c r="I25" s="32">
        <v>95.4</v>
      </c>
      <c r="J25" s="32"/>
      <c r="K25" s="32">
        <f>SUM(I25)</f>
        <v>95.4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0" t="s">
        <v>1043</v>
      </c>
    </row>
    <row r="26" spans="1:24" s="44" customFormat="1" x14ac:dyDescent="0.5">
      <c r="A26" s="256">
        <v>2290</v>
      </c>
      <c r="B26" s="165" t="s">
        <v>13</v>
      </c>
      <c r="C26" s="235">
        <v>4547</v>
      </c>
      <c r="D26" s="32">
        <v>1312</v>
      </c>
      <c r="E26" s="32">
        <v>5251</v>
      </c>
      <c r="F26" s="32">
        <v>14</v>
      </c>
      <c r="G26" s="32" t="s">
        <v>25</v>
      </c>
      <c r="H26" s="32" t="s">
        <v>25</v>
      </c>
      <c r="I26" s="32">
        <v>76</v>
      </c>
      <c r="J26" s="32"/>
      <c r="K26" s="32">
        <f>SUM(I26)</f>
        <v>76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40" t="s">
        <v>235</v>
      </c>
    </row>
    <row r="27" spans="1:24" s="44" customFormat="1" x14ac:dyDescent="0.5">
      <c r="A27" s="256">
        <v>2291</v>
      </c>
      <c r="B27" s="165" t="s">
        <v>13</v>
      </c>
      <c r="C27" s="235">
        <v>51255</v>
      </c>
      <c r="D27" s="32">
        <v>1096</v>
      </c>
      <c r="E27" s="32">
        <v>1107</v>
      </c>
      <c r="F27" s="32">
        <v>14</v>
      </c>
      <c r="G27" s="32" t="s">
        <v>25</v>
      </c>
      <c r="H27" s="32">
        <v>1</v>
      </c>
      <c r="I27" s="32">
        <v>44</v>
      </c>
      <c r="J27" s="32"/>
      <c r="K27" s="32"/>
      <c r="L27" s="32"/>
      <c r="M27" s="32"/>
      <c r="N27" s="32">
        <f>SUM(H27*100+I27)</f>
        <v>144</v>
      </c>
      <c r="O27" s="32"/>
      <c r="P27" s="32"/>
      <c r="Q27" s="32"/>
      <c r="R27" s="32"/>
      <c r="S27" s="32"/>
      <c r="T27" s="32"/>
      <c r="U27" s="32"/>
      <c r="V27" s="32"/>
      <c r="W27" s="32"/>
      <c r="X27" s="228" t="s">
        <v>737</v>
      </c>
    </row>
    <row r="28" spans="1:24" s="44" customFormat="1" x14ac:dyDescent="0.5">
      <c r="A28" s="256">
        <v>2292</v>
      </c>
      <c r="B28" s="165" t="s">
        <v>13</v>
      </c>
      <c r="C28" s="235">
        <v>1447</v>
      </c>
      <c r="D28" s="32">
        <v>1265</v>
      </c>
      <c r="E28" s="32">
        <v>4653</v>
      </c>
      <c r="F28" s="32">
        <v>14</v>
      </c>
      <c r="G28" s="32" t="s">
        <v>25</v>
      </c>
      <c r="H28" s="32">
        <v>2</v>
      </c>
      <c r="I28" s="32">
        <v>73.3</v>
      </c>
      <c r="J28" s="32"/>
      <c r="K28" s="32"/>
      <c r="L28" s="32"/>
      <c r="M28" s="32"/>
      <c r="N28" s="32">
        <f>SUM(H28*100+I28)</f>
        <v>273.3</v>
      </c>
      <c r="O28" s="32"/>
      <c r="P28" s="32"/>
      <c r="Q28" s="32"/>
      <c r="R28" s="32"/>
      <c r="S28" s="32"/>
      <c r="T28" s="32"/>
      <c r="U28" s="32"/>
      <c r="V28" s="32"/>
      <c r="W28" s="32"/>
      <c r="X28" s="228" t="s">
        <v>90</v>
      </c>
    </row>
    <row r="29" spans="1:24" s="44" customFormat="1" x14ac:dyDescent="0.5">
      <c r="A29" s="256">
        <v>2293</v>
      </c>
      <c r="B29" s="165" t="s">
        <v>13</v>
      </c>
      <c r="C29" s="235">
        <v>1445</v>
      </c>
      <c r="D29" s="32">
        <v>1263</v>
      </c>
      <c r="E29" s="32">
        <v>4651</v>
      </c>
      <c r="F29" s="32">
        <v>14</v>
      </c>
      <c r="G29" s="32" t="s">
        <v>25</v>
      </c>
      <c r="H29" s="32">
        <v>3</v>
      </c>
      <c r="I29" s="32">
        <v>84.1</v>
      </c>
      <c r="J29" s="32"/>
      <c r="K29" s="32"/>
      <c r="L29" s="32"/>
      <c r="M29" s="32"/>
      <c r="N29" s="32">
        <f>SUM(H29*100+I29)</f>
        <v>384.1</v>
      </c>
      <c r="O29" s="32"/>
      <c r="P29" s="32"/>
      <c r="Q29" s="32"/>
      <c r="R29" s="32"/>
      <c r="S29" s="32"/>
      <c r="T29" s="32"/>
      <c r="U29" s="32"/>
      <c r="V29" s="32"/>
      <c r="W29" s="32"/>
      <c r="X29" s="228" t="s">
        <v>948</v>
      </c>
    </row>
    <row r="30" spans="1:24" s="44" customFormat="1" x14ac:dyDescent="0.5">
      <c r="A30" s="256">
        <v>2294</v>
      </c>
      <c r="B30" s="165" t="s">
        <v>13</v>
      </c>
      <c r="C30" s="235">
        <v>1444</v>
      </c>
      <c r="D30" s="32">
        <v>1261</v>
      </c>
      <c r="E30" s="32">
        <v>4649</v>
      </c>
      <c r="F30" s="32">
        <v>14</v>
      </c>
      <c r="G30" s="32" t="s">
        <v>25</v>
      </c>
      <c r="H30" s="32">
        <v>3</v>
      </c>
      <c r="I30" s="32">
        <v>93.9</v>
      </c>
      <c r="J30" s="32"/>
      <c r="K30" s="32"/>
      <c r="L30" s="32"/>
      <c r="M30" s="32"/>
      <c r="N30" s="32">
        <f>SUM(H30*100+I30)</f>
        <v>393.9</v>
      </c>
      <c r="O30" s="32"/>
      <c r="P30" s="32"/>
      <c r="Q30" s="32"/>
      <c r="R30" s="32"/>
      <c r="S30" s="32"/>
      <c r="T30" s="32"/>
      <c r="U30" s="32"/>
      <c r="V30" s="32"/>
      <c r="W30" s="32"/>
      <c r="X30" s="228" t="s">
        <v>203</v>
      </c>
    </row>
    <row r="31" spans="1:24" s="44" customFormat="1" x14ac:dyDescent="0.5">
      <c r="A31" s="256">
        <v>2295</v>
      </c>
      <c r="B31" s="165" t="s">
        <v>13</v>
      </c>
      <c r="C31" s="235">
        <v>4673</v>
      </c>
      <c r="D31" s="32">
        <v>15</v>
      </c>
      <c r="E31" s="32">
        <v>5677</v>
      </c>
      <c r="F31" s="32">
        <v>14</v>
      </c>
      <c r="G31" s="32" t="s">
        <v>25</v>
      </c>
      <c r="H31" s="32">
        <v>2</v>
      </c>
      <c r="I31" s="32">
        <v>6</v>
      </c>
      <c r="J31" s="32"/>
      <c r="K31" s="32"/>
      <c r="L31" s="32"/>
      <c r="M31" s="32"/>
      <c r="N31" s="32">
        <f>SUM(H31*100+I31)</f>
        <v>206</v>
      </c>
      <c r="O31" s="32"/>
      <c r="P31" s="32"/>
      <c r="Q31" s="32"/>
      <c r="R31" s="32"/>
      <c r="S31" s="32"/>
      <c r="T31" s="32"/>
      <c r="U31" s="32"/>
      <c r="V31" s="32"/>
      <c r="W31" s="32"/>
      <c r="X31" s="228" t="s">
        <v>103</v>
      </c>
    </row>
    <row r="32" spans="1:24" s="44" customFormat="1" x14ac:dyDescent="0.5">
      <c r="A32" s="256">
        <v>2296</v>
      </c>
      <c r="B32" s="165" t="s">
        <v>13</v>
      </c>
      <c r="C32" s="235">
        <v>4674</v>
      </c>
      <c r="D32" s="32">
        <v>16</v>
      </c>
      <c r="E32" s="32">
        <v>5478</v>
      </c>
      <c r="F32" s="32">
        <v>14</v>
      </c>
      <c r="G32" s="32" t="s">
        <v>25</v>
      </c>
      <c r="H32" s="32">
        <v>1</v>
      </c>
      <c r="I32" s="32">
        <v>95</v>
      </c>
      <c r="J32" s="32"/>
      <c r="K32" s="32">
        <f>SUM(H32*100+I32)</f>
        <v>195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228" t="s">
        <v>32</v>
      </c>
    </row>
    <row r="33" spans="1:24" s="44" customFormat="1" x14ac:dyDescent="0.5">
      <c r="A33" s="256">
        <v>2297</v>
      </c>
      <c r="B33" s="165" t="s">
        <v>13</v>
      </c>
      <c r="C33" s="235">
        <v>42358</v>
      </c>
      <c r="D33" s="32">
        <v>642</v>
      </c>
      <c r="E33" s="32">
        <v>609</v>
      </c>
      <c r="F33" s="32">
        <v>14</v>
      </c>
      <c r="G33" s="32" t="s">
        <v>25</v>
      </c>
      <c r="H33" s="32" t="s">
        <v>25</v>
      </c>
      <c r="I33" s="32">
        <v>89</v>
      </c>
      <c r="J33" s="32"/>
      <c r="K33" s="32">
        <f>SUM(I33)</f>
        <v>89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28" t="s">
        <v>949</v>
      </c>
    </row>
    <row r="34" spans="1:24" s="44" customFormat="1" x14ac:dyDescent="0.5">
      <c r="A34" s="256">
        <v>2298</v>
      </c>
      <c r="B34" s="165" t="s">
        <v>13</v>
      </c>
      <c r="C34" s="235">
        <v>52917</v>
      </c>
      <c r="D34" s="32">
        <v>1091</v>
      </c>
      <c r="E34" s="32">
        <v>1108</v>
      </c>
      <c r="F34" s="32">
        <v>14</v>
      </c>
      <c r="G34" s="32">
        <v>3</v>
      </c>
      <c r="H34" s="32">
        <v>2</v>
      </c>
      <c r="I34" s="32">
        <v>54</v>
      </c>
      <c r="J34" s="32"/>
      <c r="K34" s="32"/>
      <c r="L34" s="32"/>
      <c r="M34" s="32"/>
      <c r="N34" s="32">
        <f>SUM(G34*400+H34*100+I34)</f>
        <v>1454</v>
      </c>
      <c r="O34" s="32"/>
      <c r="P34" s="32"/>
      <c r="Q34" s="32"/>
      <c r="R34" s="32"/>
      <c r="S34" s="32"/>
      <c r="T34" s="32"/>
      <c r="U34" s="32"/>
      <c r="V34" s="32"/>
      <c r="W34" s="32"/>
      <c r="X34" s="228" t="s">
        <v>103</v>
      </c>
    </row>
    <row r="35" spans="1:24" s="44" customFormat="1" x14ac:dyDescent="0.5">
      <c r="A35" s="256">
        <v>2299</v>
      </c>
      <c r="B35" s="165" t="s">
        <v>13</v>
      </c>
      <c r="C35" s="235">
        <v>42202</v>
      </c>
      <c r="D35" s="32">
        <v>643</v>
      </c>
      <c r="E35" s="32">
        <v>610</v>
      </c>
      <c r="F35" s="32">
        <v>14</v>
      </c>
      <c r="G35" s="32" t="s">
        <v>25</v>
      </c>
      <c r="H35" s="32">
        <v>2</v>
      </c>
      <c r="I35" s="32">
        <v>6</v>
      </c>
      <c r="J35" s="32"/>
      <c r="K35" s="32">
        <f>SUM(H35*100+I35)</f>
        <v>206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28" t="s">
        <v>950</v>
      </c>
    </row>
    <row r="36" spans="1:24" s="44" customFormat="1" x14ac:dyDescent="0.5">
      <c r="A36" s="256">
        <v>2300</v>
      </c>
      <c r="B36" s="165" t="s">
        <v>13</v>
      </c>
      <c r="C36" s="235">
        <v>42196</v>
      </c>
      <c r="D36" s="32">
        <v>658</v>
      </c>
      <c r="E36" s="32">
        <v>624</v>
      </c>
      <c r="F36" s="32">
        <v>14</v>
      </c>
      <c r="G36" s="32" t="s">
        <v>25</v>
      </c>
      <c r="H36" s="32">
        <v>1</v>
      </c>
      <c r="I36" s="32">
        <v>99</v>
      </c>
      <c r="J36" s="32"/>
      <c r="K36" s="32">
        <f>SUM(H36*100+I36)</f>
        <v>199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228" t="s">
        <v>32</v>
      </c>
    </row>
    <row r="37" spans="1:24" s="44" customFormat="1" x14ac:dyDescent="0.5">
      <c r="A37" s="256">
        <v>2301</v>
      </c>
      <c r="B37" s="165" t="s">
        <v>13</v>
      </c>
      <c r="C37" s="235">
        <v>42197</v>
      </c>
      <c r="D37" s="32">
        <v>659</v>
      </c>
      <c r="E37" s="32">
        <v>625</v>
      </c>
      <c r="F37" s="32">
        <v>14</v>
      </c>
      <c r="G37" s="32" t="s">
        <v>25</v>
      </c>
      <c r="H37" s="32">
        <v>1</v>
      </c>
      <c r="I37" s="32">
        <v>92</v>
      </c>
      <c r="J37" s="32"/>
      <c r="K37" s="32">
        <f>SUM(H37*100+I37)</f>
        <v>192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28" t="s">
        <v>32</v>
      </c>
    </row>
    <row r="38" spans="1:24" s="44" customFormat="1" x14ac:dyDescent="0.5">
      <c r="A38" s="319" t="s">
        <v>2031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</row>
    <row r="39" spans="1:24" s="44" customFormat="1" x14ac:dyDescent="0.5">
      <c r="A39" s="323" t="s">
        <v>1102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</row>
    <row r="40" spans="1:24" s="44" customFormat="1" x14ac:dyDescent="0.5">
      <c r="A40" s="324" t="s">
        <v>1069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</row>
    <row r="41" spans="1:24" s="44" customFormat="1" x14ac:dyDescent="0.5">
      <c r="A41" s="319" t="s">
        <v>1070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</row>
    <row r="42" spans="1:24" s="44" customFormat="1" x14ac:dyDescent="0.5">
      <c r="A42" s="325" t="s">
        <v>1071</v>
      </c>
      <c r="B42" s="219"/>
      <c r="C42" s="220"/>
      <c r="D42" s="327" t="s">
        <v>0</v>
      </c>
      <c r="E42" s="327" t="s">
        <v>1</v>
      </c>
      <c r="F42" s="220"/>
      <c r="G42" s="329" t="s">
        <v>18</v>
      </c>
      <c r="H42" s="330"/>
      <c r="I42" s="331"/>
      <c r="J42" s="332" t="s">
        <v>1088</v>
      </c>
      <c r="K42" s="333"/>
      <c r="L42" s="333"/>
      <c r="M42" s="333"/>
      <c r="N42" s="334"/>
      <c r="O42" s="335" t="s">
        <v>1101</v>
      </c>
      <c r="P42" s="335"/>
      <c r="Q42" s="335"/>
      <c r="R42" s="335"/>
      <c r="S42" s="335"/>
      <c r="T42" s="335"/>
      <c r="U42" s="335"/>
      <c r="V42" s="335"/>
      <c r="W42" s="335"/>
      <c r="X42" s="320" t="s">
        <v>12</v>
      </c>
    </row>
    <row r="43" spans="1:24" s="44" customFormat="1" x14ac:dyDescent="0.5">
      <c r="A43" s="326"/>
      <c r="B43" s="221" t="s">
        <v>1072</v>
      </c>
      <c r="C43" s="223" t="s">
        <v>1073</v>
      </c>
      <c r="D43" s="328"/>
      <c r="E43" s="328"/>
      <c r="F43" s="223" t="s">
        <v>1075</v>
      </c>
      <c r="G43" s="327" t="s">
        <v>19</v>
      </c>
      <c r="H43" s="336" t="s">
        <v>20</v>
      </c>
      <c r="I43" s="327" t="s">
        <v>21</v>
      </c>
      <c r="J43" s="225"/>
      <c r="K43" s="320" t="s">
        <v>1079</v>
      </c>
      <c r="L43" s="337" t="s">
        <v>1080</v>
      </c>
      <c r="M43" s="226"/>
      <c r="N43" s="234" t="s">
        <v>1086</v>
      </c>
      <c r="O43" s="338" t="s">
        <v>1071</v>
      </c>
      <c r="P43" s="219"/>
      <c r="Q43" s="219"/>
      <c r="R43" s="219"/>
      <c r="S43" s="341" t="s">
        <v>1088</v>
      </c>
      <c r="T43" s="342"/>
      <c r="U43" s="342"/>
      <c r="V43" s="342"/>
      <c r="W43" s="343"/>
      <c r="X43" s="321"/>
    </row>
    <row r="44" spans="1:24" s="44" customFormat="1" x14ac:dyDescent="0.5">
      <c r="A44" s="326"/>
      <c r="B44" s="221" t="s">
        <v>22</v>
      </c>
      <c r="C44" s="223" t="s">
        <v>1074</v>
      </c>
      <c r="D44" s="328"/>
      <c r="E44" s="328"/>
      <c r="F44" s="229" t="s">
        <v>1076</v>
      </c>
      <c r="G44" s="328"/>
      <c r="H44" s="336"/>
      <c r="I44" s="328"/>
      <c r="J44" s="225" t="s">
        <v>1078</v>
      </c>
      <c r="K44" s="321"/>
      <c r="L44" s="337"/>
      <c r="M44" s="230" t="s">
        <v>1081</v>
      </c>
      <c r="N44" s="234" t="s">
        <v>1085</v>
      </c>
      <c r="O44" s="339"/>
      <c r="P44" s="221"/>
      <c r="Q44" s="221" t="s">
        <v>1072</v>
      </c>
      <c r="R44" s="221" t="s">
        <v>1094</v>
      </c>
      <c r="S44" s="226"/>
      <c r="T44" s="344" t="s">
        <v>1079</v>
      </c>
      <c r="U44" s="320" t="s">
        <v>1080</v>
      </c>
      <c r="V44" s="233"/>
      <c r="W44" s="226" t="s">
        <v>1097</v>
      </c>
      <c r="X44" s="321"/>
    </row>
    <row r="45" spans="1:24" s="44" customFormat="1" x14ac:dyDescent="0.5">
      <c r="A45" s="326"/>
      <c r="B45" s="221"/>
      <c r="C45" s="223" t="s">
        <v>861</v>
      </c>
      <c r="D45" s="328"/>
      <c r="E45" s="328"/>
      <c r="F45" s="223" t="s">
        <v>1077</v>
      </c>
      <c r="G45" s="328"/>
      <c r="H45" s="336"/>
      <c r="I45" s="328"/>
      <c r="J45" s="225" t="s">
        <v>1082</v>
      </c>
      <c r="K45" s="321"/>
      <c r="L45" s="337"/>
      <c r="M45" s="230" t="s">
        <v>1084</v>
      </c>
      <c r="N45" s="234" t="s">
        <v>1087</v>
      </c>
      <c r="O45" s="339"/>
      <c r="P45" s="221" t="s">
        <v>1090</v>
      </c>
      <c r="Q45" s="221" t="s">
        <v>1091</v>
      </c>
      <c r="R45" s="221" t="s">
        <v>1095</v>
      </c>
      <c r="S45" s="230" t="s">
        <v>1078</v>
      </c>
      <c r="T45" s="345"/>
      <c r="U45" s="321"/>
      <c r="V45" s="233" t="s">
        <v>1081</v>
      </c>
      <c r="W45" s="230" t="s">
        <v>1098</v>
      </c>
      <c r="X45" s="321"/>
    </row>
    <row r="46" spans="1:24" s="44" customFormat="1" x14ac:dyDescent="0.5">
      <c r="A46" s="221"/>
      <c r="B46" s="221"/>
      <c r="C46" s="223"/>
      <c r="D46" s="223"/>
      <c r="E46" s="223"/>
      <c r="F46" s="223"/>
      <c r="G46" s="328"/>
      <c r="H46" s="336"/>
      <c r="I46" s="328"/>
      <c r="J46" s="225" t="s">
        <v>1083</v>
      </c>
      <c r="K46" s="321"/>
      <c r="L46" s="337"/>
      <c r="M46" s="230" t="s">
        <v>1085</v>
      </c>
      <c r="N46" s="234" t="s">
        <v>1072</v>
      </c>
      <c r="O46" s="339"/>
      <c r="P46" s="221"/>
      <c r="Q46" s="221" t="s">
        <v>1092</v>
      </c>
      <c r="R46" s="221" t="s">
        <v>1096</v>
      </c>
      <c r="S46" s="230" t="s">
        <v>1082</v>
      </c>
      <c r="T46" s="345"/>
      <c r="U46" s="321"/>
      <c r="V46" s="233" t="s">
        <v>1084</v>
      </c>
      <c r="W46" s="230" t="s">
        <v>1091</v>
      </c>
      <c r="X46" s="321"/>
    </row>
    <row r="47" spans="1:24" s="44" customFormat="1" x14ac:dyDescent="0.5">
      <c r="A47" s="193"/>
      <c r="B47" s="33"/>
      <c r="C47" s="32"/>
      <c r="D47" s="32"/>
      <c r="E47" s="32"/>
      <c r="F47" s="32"/>
      <c r="G47" s="32"/>
      <c r="H47" s="121"/>
      <c r="I47" s="32"/>
      <c r="J47" s="118"/>
      <c r="K47" s="32"/>
      <c r="L47" s="121"/>
      <c r="M47" s="32"/>
      <c r="N47" s="235"/>
      <c r="O47" s="340"/>
      <c r="P47" s="33"/>
      <c r="Q47" s="33" t="s">
        <v>1093</v>
      </c>
      <c r="R47" s="33"/>
      <c r="S47" s="228" t="s">
        <v>1083</v>
      </c>
      <c r="T47" s="346"/>
      <c r="U47" s="322"/>
      <c r="V47" s="236" t="s">
        <v>1085</v>
      </c>
      <c r="W47" s="228" t="s">
        <v>1099</v>
      </c>
      <c r="X47" s="322"/>
    </row>
    <row r="48" spans="1:24" s="44" customFormat="1" x14ac:dyDescent="0.5">
      <c r="A48" s="256">
        <v>2302</v>
      </c>
      <c r="B48" s="165" t="s">
        <v>13</v>
      </c>
      <c r="C48" s="235">
        <v>42198</v>
      </c>
      <c r="D48" s="32">
        <v>672</v>
      </c>
      <c r="E48" s="32">
        <v>639</v>
      </c>
      <c r="F48" s="32">
        <v>14</v>
      </c>
      <c r="G48" s="32" t="s">
        <v>25</v>
      </c>
      <c r="H48" s="32">
        <v>2</v>
      </c>
      <c r="I48" s="32">
        <v>4</v>
      </c>
      <c r="J48" s="32"/>
      <c r="K48" s="32">
        <f>SUM(H48*100+I48)</f>
        <v>204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228" t="s">
        <v>32</v>
      </c>
    </row>
    <row r="49" spans="1:24" s="44" customFormat="1" x14ac:dyDescent="0.5">
      <c r="A49" s="256">
        <v>2303</v>
      </c>
      <c r="B49" s="165" t="s">
        <v>13</v>
      </c>
      <c r="C49" s="235">
        <v>52982</v>
      </c>
      <c r="D49" s="32">
        <v>1105</v>
      </c>
      <c r="E49" s="32">
        <v>1122</v>
      </c>
      <c r="F49" s="32">
        <v>14</v>
      </c>
      <c r="G49" s="32">
        <v>11</v>
      </c>
      <c r="H49" s="32">
        <v>2</v>
      </c>
      <c r="I49" s="32">
        <v>80</v>
      </c>
      <c r="J49" s="32"/>
      <c r="K49" s="32"/>
      <c r="L49" s="32"/>
      <c r="M49" s="32"/>
      <c r="N49" s="32">
        <f>SUM(G49*400+H49*100+I49)</f>
        <v>4680</v>
      </c>
      <c r="O49" s="32"/>
      <c r="P49" s="32"/>
      <c r="Q49" s="32"/>
      <c r="R49" s="32"/>
      <c r="S49" s="32"/>
      <c r="T49" s="32"/>
      <c r="U49" s="32"/>
      <c r="V49" s="32"/>
      <c r="W49" s="32"/>
      <c r="X49" s="228" t="s">
        <v>780</v>
      </c>
    </row>
    <row r="50" spans="1:24" s="44" customFormat="1" x14ac:dyDescent="0.5">
      <c r="A50" s="256">
        <v>2304</v>
      </c>
      <c r="B50" s="165" t="s">
        <v>13</v>
      </c>
      <c r="C50" s="235">
        <v>52983</v>
      </c>
      <c r="D50" s="32">
        <v>1106</v>
      </c>
      <c r="E50" s="32">
        <v>1123</v>
      </c>
      <c r="F50" s="32">
        <v>14</v>
      </c>
      <c r="G50" s="32">
        <v>1</v>
      </c>
      <c r="H50" s="32" t="s">
        <v>25</v>
      </c>
      <c r="I50" s="32">
        <v>10</v>
      </c>
      <c r="J50" s="32"/>
      <c r="K50" s="32">
        <f>SUM(G50*400+I50)</f>
        <v>410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28" t="s">
        <v>32</v>
      </c>
    </row>
    <row r="51" spans="1:24" s="44" customFormat="1" x14ac:dyDescent="0.5">
      <c r="A51" s="256">
        <v>2305</v>
      </c>
      <c r="B51" s="165" t="s">
        <v>13</v>
      </c>
      <c r="C51" s="235">
        <v>42244</v>
      </c>
      <c r="D51" s="32">
        <v>628</v>
      </c>
      <c r="E51" s="32">
        <v>595</v>
      </c>
      <c r="F51" s="32">
        <v>8</v>
      </c>
      <c r="G51" s="32" t="s">
        <v>25</v>
      </c>
      <c r="H51" s="32">
        <v>2</v>
      </c>
      <c r="I51" s="32">
        <v>52</v>
      </c>
      <c r="J51" s="32"/>
      <c r="K51" s="32">
        <f>SUM(H51*100+I51)</f>
        <v>252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228" t="s">
        <v>32</v>
      </c>
    </row>
    <row r="52" spans="1:24" s="44" customFormat="1" x14ac:dyDescent="0.5">
      <c r="A52" s="256">
        <v>2306</v>
      </c>
      <c r="B52" s="165" t="s">
        <v>13</v>
      </c>
      <c r="C52" s="235">
        <v>42206</v>
      </c>
      <c r="D52" s="32">
        <v>629</v>
      </c>
      <c r="E52" s="32">
        <v>596</v>
      </c>
      <c r="F52" s="32">
        <v>8</v>
      </c>
      <c r="G52" s="32" t="s">
        <v>25</v>
      </c>
      <c r="H52" s="32">
        <v>2</v>
      </c>
      <c r="I52" s="32">
        <v>18</v>
      </c>
      <c r="J52" s="32"/>
      <c r="K52" s="32">
        <f>SUM(H52*100+I52)</f>
        <v>218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28" t="s">
        <v>32</v>
      </c>
    </row>
    <row r="53" spans="1:24" s="44" customFormat="1" x14ac:dyDescent="0.5">
      <c r="A53" s="256">
        <v>2307</v>
      </c>
      <c r="B53" s="165" t="s">
        <v>13</v>
      </c>
      <c r="C53" s="235">
        <v>42243</v>
      </c>
      <c r="D53" s="32">
        <v>633</v>
      </c>
      <c r="E53" s="32">
        <v>200</v>
      </c>
      <c r="F53" s="32">
        <v>8</v>
      </c>
      <c r="G53" s="32" t="s">
        <v>25</v>
      </c>
      <c r="H53" s="32">
        <v>2</v>
      </c>
      <c r="I53" s="32">
        <v>16</v>
      </c>
      <c r="J53" s="32"/>
      <c r="K53" s="32"/>
      <c r="L53" s="32"/>
      <c r="M53" s="32"/>
      <c r="N53" s="32">
        <f>SUM(H53*100+I53)</f>
        <v>216</v>
      </c>
      <c r="O53" s="32"/>
      <c r="P53" s="32"/>
      <c r="Q53" s="32"/>
      <c r="R53" s="32"/>
      <c r="S53" s="32"/>
      <c r="T53" s="32"/>
      <c r="U53" s="32"/>
      <c r="V53" s="32"/>
      <c r="W53" s="32"/>
      <c r="X53" s="228" t="s">
        <v>534</v>
      </c>
    </row>
    <row r="54" spans="1:24" s="44" customFormat="1" x14ac:dyDescent="0.5">
      <c r="A54" s="256">
        <v>2308</v>
      </c>
      <c r="B54" s="165" t="s">
        <v>13</v>
      </c>
      <c r="C54" s="235">
        <v>42357</v>
      </c>
      <c r="D54" s="32">
        <v>634</v>
      </c>
      <c r="E54" s="32">
        <v>601</v>
      </c>
      <c r="F54" s="32">
        <v>8</v>
      </c>
      <c r="G54" s="32" t="s">
        <v>25</v>
      </c>
      <c r="H54" s="32" t="s">
        <v>25</v>
      </c>
      <c r="I54" s="32">
        <v>60</v>
      </c>
      <c r="J54" s="32"/>
      <c r="K54" s="32">
        <f>SUM(I54)</f>
        <v>60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228" t="s">
        <v>32</v>
      </c>
    </row>
    <row r="55" spans="1:24" s="44" customFormat="1" x14ac:dyDescent="0.5">
      <c r="A55" s="256">
        <v>2309</v>
      </c>
      <c r="B55" s="165" t="s">
        <v>13</v>
      </c>
      <c r="C55" s="235">
        <v>10096</v>
      </c>
      <c r="D55" s="32">
        <v>37</v>
      </c>
      <c r="E55" s="32">
        <v>8395</v>
      </c>
      <c r="F55" s="32">
        <v>8</v>
      </c>
      <c r="G55" s="32" t="s">
        <v>25</v>
      </c>
      <c r="H55" s="32" t="s">
        <v>25</v>
      </c>
      <c r="I55" s="32">
        <v>52</v>
      </c>
      <c r="J55" s="32"/>
      <c r="K55" s="32">
        <f>SUM(I55)</f>
        <v>52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228" t="s">
        <v>32</v>
      </c>
    </row>
    <row r="56" spans="1:24" s="44" customFormat="1" x14ac:dyDescent="0.5">
      <c r="A56" s="256">
        <v>2310</v>
      </c>
      <c r="B56" s="165" t="s">
        <v>13</v>
      </c>
      <c r="C56" s="235">
        <v>10095</v>
      </c>
      <c r="D56" s="32">
        <v>36</v>
      </c>
      <c r="E56" s="32">
        <v>8394</v>
      </c>
      <c r="F56" s="32">
        <v>8</v>
      </c>
      <c r="G56" s="32" t="s">
        <v>25</v>
      </c>
      <c r="H56" s="32">
        <v>1</v>
      </c>
      <c r="I56" s="32">
        <v>65</v>
      </c>
      <c r="J56" s="32"/>
      <c r="K56" s="32">
        <f>SUM(H56*100+I56)</f>
        <v>165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228" t="s">
        <v>32</v>
      </c>
    </row>
    <row r="57" spans="1:24" s="44" customFormat="1" x14ac:dyDescent="0.5">
      <c r="A57" s="256">
        <v>2311</v>
      </c>
      <c r="B57" s="165" t="s">
        <v>13</v>
      </c>
      <c r="C57" s="235">
        <v>45142</v>
      </c>
      <c r="D57" s="32">
        <v>635</v>
      </c>
      <c r="E57" s="32">
        <v>19</v>
      </c>
      <c r="F57" s="32">
        <v>8</v>
      </c>
      <c r="G57" s="32" t="s">
        <v>25</v>
      </c>
      <c r="H57" s="32">
        <v>1</v>
      </c>
      <c r="I57" s="32">
        <v>55</v>
      </c>
      <c r="J57" s="32"/>
      <c r="K57" s="32">
        <f>SUM(H57*100+I57)</f>
        <v>155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228" t="s">
        <v>32</v>
      </c>
    </row>
    <row r="58" spans="1:24" s="44" customFormat="1" x14ac:dyDescent="0.5">
      <c r="A58" s="256">
        <v>2312</v>
      </c>
      <c r="B58" s="165" t="s">
        <v>13</v>
      </c>
      <c r="C58" s="235">
        <v>45216</v>
      </c>
      <c r="D58" s="32">
        <v>637</v>
      </c>
      <c r="E58" s="32">
        <v>604</v>
      </c>
      <c r="F58" s="32">
        <v>8</v>
      </c>
      <c r="G58" s="32" t="s">
        <v>25</v>
      </c>
      <c r="H58" s="32">
        <v>1</v>
      </c>
      <c r="I58" s="32">
        <v>39</v>
      </c>
      <c r="J58" s="32"/>
      <c r="K58" s="32">
        <f>SUM(H58*100+I58)</f>
        <v>139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228" t="s">
        <v>32</v>
      </c>
    </row>
    <row r="59" spans="1:24" s="44" customFormat="1" x14ac:dyDescent="0.5">
      <c r="A59" s="256">
        <v>2313</v>
      </c>
      <c r="B59" s="165" t="s">
        <v>13</v>
      </c>
      <c r="C59" s="235">
        <v>7339</v>
      </c>
      <c r="D59" s="32">
        <v>26</v>
      </c>
      <c r="E59" s="32">
        <v>6466</v>
      </c>
      <c r="F59" s="32">
        <v>8</v>
      </c>
      <c r="G59" s="32" t="s">
        <v>25</v>
      </c>
      <c r="H59" s="32" t="s">
        <v>25</v>
      </c>
      <c r="I59" s="32">
        <v>82</v>
      </c>
      <c r="J59" s="32"/>
      <c r="K59" s="32"/>
      <c r="L59" s="32">
        <f>SUM(I59)</f>
        <v>82</v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228" t="s">
        <v>398</v>
      </c>
    </row>
    <row r="60" spans="1:24" s="44" customFormat="1" x14ac:dyDescent="0.5">
      <c r="A60" s="256">
        <v>2314</v>
      </c>
      <c r="B60" s="165" t="s">
        <v>13</v>
      </c>
      <c r="C60" s="235">
        <v>7338</v>
      </c>
      <c r="D60" s="32">
        <v>25</v>
      </c>
      <c r="E60" s="32">
        <v>6465</v>
      </c>
      <c r="F60" s="32">
        <v>8</v>
      </c>
      <c r="G60" s="32" t="s">
        <v>25</v>
      </c>
      <c r="H60" s="32" t="s">
        <v>25</v>
      </c>
      <c r="I60" s="32">
        <v>83</v>
      </c>
      <c r="J60" s="32"/>
      <c r="K60" s="32">
        <f>SUM(I60)</f>
        <v>83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228" t="s">
        <v>32</v>
      </c>
    </row>
    <row r="61" spans="1:24" s="44" customFormat="1" x14ac:dyDescent="0.5">
      <c r="A61" s="256">
        <v>2315</v>
      </c>
      <c r="B61" s="165" t="s">
        <v>13</v>
      </c>
      <c r="C61" s="235">
        <v>50642</v>
      </c>
      <c r="D61" s="32">
        <v>785</v>
      </c>
      <c r="E61" s="32">
        <v>833</v>
      </c>
      <c r="F61" s="32">
        <v>8</v>
      </c>
      <c r="G61" s="32" t="s">
        <v>25</v>
      </c>
      <c r="H61" s="32" t="s">
        <v>25</v>
      </c>
      <c r="I61" s="32">
        <v>29.8</v>
      </c>
      <c r="J61" s="32"/>
      <c r="K61" s="32">
        <f>SUM(I61)</f>
        <v>29.8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228" t="s">
        <v>32</v>
      </c>
    </row>
    <row r="62" spans="1:24" s="44" customFormat="1" x14ac:dyDescent="0.5">
      <c r="A62" s="256">
        <v>2316</v>
      </c>
      <c r="B62" s="165" t="s">
        <v>13</v>
      </c>
      <c r="C62" s="235">
        <v>60085</v>
      </c>
      <c r="D62" s="32">
        <v>1180</v>
      </c>
      <c r="E62" s="32">
        <v>918</v>
      </c>
      <c r="F62" s="32">
        <v>8</v>
      </c>
      <c r="G62" s="32" t="s">
        <v>25</v>
      </c>
      <c r="H62" s="32" t="s">
        <v>25</v>
      </c>
      <c r="I62" s="32">
        <v>54.1</v>
      </c>
      <c r="J62" s="32"/>
      <c r="K62" s="32">
        <f>SUM(I62)</f>
        <v>54.1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228" t="s">
        <v>32</v>
      </c>
    </row>
    <row r="63" spans="1:24" s="44" customFormat="1" x14ac:dyDescent="0.5">
      <c r="A63" s="256">
        <v>2317</v>
      </c>
      <c r="B63" s="165" t="s">
        <v>13</v>
      </c>
      <c r="C63" s="235">
        <v>45165</v>
      </c>
      <c r="D63" s="32">
        <v>636</v>
      </c>
      <c r="E63" s="32">
        <v>603</v>
      </c>
      <c r="F63" s="32">
        <v>8</v>
      </c>
      <c r="G63" s="32" t="s">
        <v>25</v>
      </c>
      <c r="H63" s="32" t="s">
        <v>25</v>
      </c>
      <c r="I63" s="32">
        <v>84</v>
      </c>
      <c r="J63" s="32"/>
      <c r="K63" s="32">
        <f>SUM(I63)</f>
        <v>84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228" t="s">
        <v>32</v>
      </c>
    </row>
    <row r="64" spans="1:24" s="44" customFormat="1" x14ac:dyDescent="0.5">
      <c r="A64" s="256">
        <v>2318</v>
      </c>
      <c r="B64" s="165" t="s">
        <v>13</v>
      </c>
      <c r="C64" s="235">
        <v>42135</v>
      </c>
      <c r="D64" s="32">
        <v>630</v>
      </c>
      <c r="E64" s="32">
        <v>597</v>
      </c>
      <c r="F64" s="32">
        <v>8</v>
      </c>
      <c r="G64" s="32" t="s">
        <v>25</v>
      </c>
      <c r="H64" s="32">
        <v>1</v>
      </c>
      <c r="I64" s="32">
        <v>51</v>
      </c>
      <c r="J64" s="32"/>
      <c r="K64" s="32"/>
      <c r="L64" s="32"/>
      <c r="M64" s="32"/>
      <c r="N64" s="32">
        <f>SUM(H64*100+I64)</f>
        <v>151</v>
      </c>
      <c r="O64" s="32"/>
      <c r="P64" s="32"/>
      <c r="Q64" s="32"/>
      <c r="R64" s="32"/>
      <c r="S64" s="32"/>
      <c r="T64" s="32"/>
      <c r="U64" s="32"/>
      <c r="V64" s="32"/>
      <c r="W64" s="32"/>
      <c r="X64" s="228" t="s">
        <v>711</v>
      </c>
    </row>
    <row r="65" spans="1:24" s="44" customFormat="1" x14ac:dyDescent="0.5">
      <c r="A65" s="256">
        <v>2319</v>
      </c>
      <c r="B65" s="165" t="s">
        <v>13</v>
      </c>
      <c r="C65" s="235">
        <v>42368</v>
      </c>
      <c r="D65" s="32">
        <v>640</v>
      </c>
      <c r="E65" s="32">
        <v>607</v>
      </c>
      <c r="F65" s="32">
        <v>8</v>
      </c>
      <c r="G65" s="32" t="s">
        <v>25</v>
      </c>
      <c r="H65" s="32">
        <v>2</v>
      </c>
      <c r="I65" s="32">
        <v>39</v>
      </c>
      <c r="J65" s="32"/>
      <c r="K65" s="32"/>
      <c r="L65" s="32"/>
      <c r="M65" s="32"/>
      <c r="N65" s="32">
        <f>SUM(H65*100+I65)</f>
        <v>239</v>
      </c>
      <c r="O65" s="32"/>
      <c r="P65" s="32"/>
      <c r="Q65" s="32"/>
      <c r="R65" s="32"/>
      <c r="S65" s="32"/>
      <c r="T65" s="32"/>
      <c r="U65" s="32"/>
      <c r="V65" s="32"/>
      <c r="W65" s="32"/>
      <c r="X65" s="228" t="s">
        <v>103</v>
      </c>
    </row>
    <row r="66" spans="1:24" s="44" customFormat="1" x14ac:dyDescent="0.5">
      <c r="A66" s="256">
        <v>2320</v>
      </c>
      <c r="B66" s="165" t="s">
        <v>13</v>
      </c>
      <c r="C66" s="235">
        <v>42202</v>
      </c>
      <c r="D66" s="32">
        <v>632</v>
      </c>
      <c r="E66" s="32">
        <v>599</v>
      </c>
      <c r="F66" s="32">
        <v>15</v>
      </c>
      <c r="G66" s="32" t="s">
        <v>25</v>
      </c>
      <c r="H66" s="32">
        <v>2</v>
      </c>
      <c r="I66" s="32">
        <v>31.9</v>
      </c>
      <c r="J66" s="32"/>
      <c r="K66" s="32"/>
      <c r="L66" s="32"/>
      <c r="M66" s="32"/>
      <c r="N66" s="32">
        <f>SUM(H66*100+I66)</f>
        <v>231.9</v>
      </c>
      <c r="O66" s="32"/>
      <c r="P66" s="32"/>
      <c r="Q66" s="32"/>
      <c r="R66" s="32"/>
      <c r="S66" s="32"/>
      <c r="T66" s="32"/>
      <c r="U66" s="32"/>
      <c r="V66" s="32"/>
      <c r="W66" s="32"/>
      <c r="X66" s="228" t="s">
        <v>534</v>
      </c>
    </row>
    <row r="67" spans="1:24" s="44" customFormat="1" x14ac:dyDescent="0.5">
      <c r="A67" s="256">
        <v>2321</v>
      </c>
      <c r="B67" s="165" t="s">
        <v>13</v>
      </c>
      <c r="C67" s="235">
        <v>42367</v>
      </c>
      <c r="D67" s="32">
        <v>646</v>
      </c>
      <c r="E67" s="32">
        <v>613</v>
      </c>
      <c r="F67" s="32">
        <v>8</v>
      </c>
      <c r="G67" s="32" t="s">
        <v>25</v>
      </c>
      <c r="H67" s="32">
        <v>3</v>
      </c>
      <c r="I67" s="32">
        <v>52</v>
      </c>
      <c r="J67" s="32"/>
      <c r="K67" s="32"/>
      <c r="L67" s="32"/>
      <c r="M67" s="32"/>
      <c r="N67" s="32">
        <f>SUM(H67*100+I67)</f>
        <v>352</v>
      </c>
      <c r="O67" s="32"/>
      <c r="P67" s="32"/>
      <c r="Q67" s="32"/>
      <c r="R67" s="32"/>
      <c r="S67" s="32"/>
      <c r="T67" s="32"/>
      <c r="U67" s="32"/>
      <c r="V67" s="32"/>
      <c r="W67" s="32"/>
      <c r="X67" s="228" t="s">
        <v>193</v>
      </c>
    </row>
    <row r="68" spans="1:24" s="44" customFormat="1" x14ac:dyDescent="0.5">
      <c r="A68" s="256">
        <v>2322</v>
      </c>
      <c r="B68" s="165" t="s">
        <v>13</v>
      </c>
      <c r="C68" s="235">
        <v>12090</v>
      </c>
      <c r="D68" s="32">
        <v>647</v>
      </c>
      <c r="E68" s="32">
        <v>614</v>
      </c>
      <c r="F68" s="32">
        <v>8</v>
      </c>
      <c r="G68" s="32" t="s">
        <v>25</v>
      </c>
      <c r="H68" s="32">
        <v>3</v>
      </c>
      <c r="I68" s="32">
        <v>11.5</v>
      </c>
      <c r="J68" s="32"/>
      <c r="K68" s="32">
        <f>SUM(H68*100+I68)</f>
        <v>311.5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228" t="s">
        <v>32</v>
      </c>
    </row>
    <row r="69" spans="1:24" s="44" customFormat="1" x14ac:dyDescent="0.5">
      <c r="A69" s="256">
        <v>2323</v>
      </c>
      <c r="B69" s="165" t="s">
        <v>13</v>
      </c>
      <c r="C69" s="235">
        <v>7349</v>
      </c>
      <c r="D69" s="32">
        <v>27</v>
      </c>
      <c r="E69" s="32">
        <v>6476</v>
      </c>
      <c r="F69" s="32">
        <v>8</v>
      </c>
      <c r="G69" s="32" t="s">
        <v>25</v>
      </c>
      <c r="H69" s="32">
        <v>1</v>
      </c>
      <c r="I69" s="32">
        <v>60.2</v>
      </c>
      <c r="J69" s="32"/>
      <c r="K69" s="32">
        <f>SUM(H69*100+I69)</f>
        <v>160.19999999999999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228" t="s">
        <v>32</v>
      </c>
    </row>
    <row r="70" spans="1:24" s="44" customFormat="1" x14ac:dyDescent="0.5">
      <c r="A70" s="256">
        <v>2324</v>
      </c>
      <c r="B70" s="165" t="s">
        <v>13</v>
      </c>
      <c r="C70" s="235">
        <v>10344</v>
      </c>
      <c r="D70" s="32">
        <v>40</v>
      </c>
      <c r="E70" s="32">
        <v>8495</v>
      </c>
      <c r="F70" s="32">
        <v>8</v>
      </c>
      <c r="G70" s="32" t="s">
        <v>25</v>
      </c>
      <c r="H70" s="32" t="s">
        <v>25</v>
      </c>
      <c r="I70" s="32">
        <v>51.8</v>
      </c>
      <c r="J70" s="32"/>
      <c r="K70" s="32"/>
      <c r="L70" s="32">
        <f>SUM(I70)</f>
        <v>51.8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228" t="s">
        <v>398</v>
      </c>
    </row>
    <row r="71" spans="1:24" s="44" customFormat="1" x14ac:dyDescent="0.5">
      <c r="A71" s="256">
        <v>2325</v>
      </c>
      <c r="B71" s="165" t="s">
        <v>13</v>
      </c>
      <c r="C71" s="235">
        <v>45215</v>
      </c>
      <c r="D71" s="32">
        <v>648</v>
      </c>
      <c r="E71" s="32">
        <v>615</v>
      </c>
      <c r="F71" s="32">
        <v>8</v>
      </c>
      <c r="G71" s="32" t="s">
        <v>25</v>
      </c>
      <c r="H71" s="32" t="s">
        <v>25</v>
      </c>
      <c r="I71" s="32">
        <v>94</v>
      </c>
      <c r="J71" s="32"/>
      <c r="K71" s="32">
        <f>SUM(I71)</f>
        <v>94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228" t="s">
        <v>32</v>
      </c>
    </row>
    <row r="72" spans="1:24" s="44" customFormat="1" x14ac:dyDescent="0.5">
      <c r="A72" s="256">
        <v>2326</v>
      </c>
      <c r="B72" s="165" t="s">
        <v>13</v>
      </c>
      <c r="C72" s="235">
        <v>11630</v>
      </c>
      <c r="D72" s="32">
        <v>39</v>
      </c>
      <c r="E72" s="32">
        <v>8478</v>
      </c>
      <c r="F72" s="32">
        <v>2</v>
      </c>
      <c r="G72" s="32" t="s">
        <v>25</v>
      </c>
      <c r="H72" s="32">
        <v>1</v>
      </c>
      <c r="I72" s="32">
        <v>29</v>
      </c>
      <c r="J72" s="32"/>
      <c r="K72" s="32">
        <f>SUM(H72*100+I72)</f>
        <v>129</v>
      </c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228" t="s">
        <v>32</v>
      </c>
    </row>
    <row r="73" spans="1:24" s="44" customFormat="1" x14ac:dyDescent="0.5">
      <c r="A73" s="256">
        <v>2327</v>
      </c>
      <c r="B73" s="165" t="s">
        <v>13</v>
      </c>
      <c r="C73" s="235">
        <v>11629</v>
      </c>
      <c r="D73" s="32">
        <v>38</v>
      </c>
      <c r="E73" s="32">
        <v>8477</v>
      </c>
      <c r="F73" s="32">
        <v>8</v>
      </c>
      <c r="G73" s="32" t="s">
        <v>25</v>
      </c>
      <c r="H73" s="32">
        <v>1</v>
      </c>
      <c r="I73" s="32">
        <v>1</v>
      </c>
      <c r="J73" s="32"/>
      <c r="K73" s="32">
        <f>SUM(H73*100+I73)</f>
        <v>101</v>
      </c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228" t="s">
        <v>32</v>
      </c>
    </row>
    <row r="74" spans="1:24" s="44" customFormat="1" x14ac:dyDescent="0.5">
      <c r="A74" s="256">
        <v>2328</v>
      </c>
      <c r="B74" s="165" t="s">
        <v>13</v>
      </c>
      <c r="C74" s="235">
        <v>11835</v>
      </c>
      <c r="D74" s="32">
        <v>56</v>
      </c>
      <c r="E74" s="32">
        <v>9080</v>
      </c>
      <c r="F74" s="32">
        <v>15</v>
      </c>
      <c r="G74" s="32" t="s">
        <v>25</v>
      </c>
      <c r="H74" s="32" t="s">
        <v>25</v>
      </c>
      <c r="I74" s="32">
        <v>26</v>
      </c>
      <c r="J74" s="32"/>
      <c r="K74" s="32">
        <f>SUM(I74)</f>
        <v>26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228" t="s">
        <v>122</v>
      </c>
    </row>
    <row r="75" spans="1:24" s="44" customFormat="1" x14ac:dyDescent="0.5">
      <c r="A75" s="319" t="s">
        <v>2032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</row>
    <row r="76" spans="1:24" s="44" customFormat="1" x14ac:dyDescent="0.5">
      <c r="A76" s="323" t="s">
        <v>1102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</row>
    <row r="77" spans="1:24" s="44" customFormat="1" x14ac:dyDescent="0.5">
      <c r="A77" s="324" t="s">
        <v>1069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</row>
    <row r="78" spans="1:24" s="44" customFormat="1" x14ac:dyDescent="0.5">
      <c r="A78" s="319" t="s">
        <v>1070</v>
      </c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</row>
    <row r="79" spans="1:24" s="44" customFormat="1" x14ac:dyDescent="0.5">
      <c r="A79" s="325" t="s">
        <v>1071</v>
      </c>
      <c r="B79" s="219"/>
      <c r="C79" s="220"/>
      <c r="D79" s="327" t="s">
        <v>0</v>
      </c>
      <c r="E79" s="327" t="s">
        <v>1</v>
      </c>
      <c r="F79" s="220"/>
      <c r="G79" s="329" t="s">
        <v>18</v>
      </c>
      <c r="H79" s="330"/>
      <c r="I79" s="331"/>
      <c r="J79" s="332" t="s">
        <v>1088</v>
      </c>
      <c r="K79" s="333"/>
      <c r="L79" s="333"/>
      <c r="M79" s="333"/>
      <c r="N79" s="334"/>
      <c r="O79" s="335" t="s">
        <v>1101</v>
      </c>
      <c r="P79" s="335"/>
      <c r="Q79" s="335"/>
      <c r="R79" s="335"/>
      <c r="S79" s="335"/>
      <c r="T79" s="335"/>
      <c r="U79" s="335"/>
      <c r="V79" s="335"/>
      <c r="W79" s="335"/>
      <c r="X79" s="320" t="s">
        <v>12</v>
      </c>
    </row>
    <row r="80" spans="1:24" s="44" customFormat="1" x14ac:dyDescent="0.5">
      <c r="A80" s="326"/>
      <c r="B80" s="221" t="s">
        <v>1072</v>
      </c>
      <c r="C80" s="223" t="s">
        <v>1073</v>
      </c>
      <c r="D80" s="328"/>
      <c r="E80" s="328"/>
      <c r="F80" s="223" t="s">
        <v>1075</v>
      </c>
      <c r="G80" s="327" t="s">
        <v>19</v>
      </c>
      <c r="H80" s="336" t="s">
        <v>20</v>
      </c>
      <c r="I80" s="327" t="s">
        <v>21</v>
      </c>
      <c r="J80" s="225"/>
      <c r="K80" s="320" t="s">
        <v>1079</v>
      </c>
      <c r="L80" s="337" t="s">
        <v>1080</v>
      </c>
      <c r="M80" s="226"/>
      <c r="N80" s="234" t="s">
        <v>1086</v>
      </c>
      <c r="O80" s="338" t="s">
        <v>1071</v>
      </c>
      <c r="P80" s="219"/>
      <c r="Q80" s="219"/>
      <c r="R80" s="219"/>
      <c r="S80" s="341" t="s">
        <v>1088</v>
      </c>
      <c r="T80" s="342"/>
      <c r="U80" s="342"/>
      <c r="V80" s="342"/>
      <c r="W80" s="343"/>
      <c r="X80" s="321"/>
    </row>
    <row r="81" spans="1:24" s="44" customFormat="1" x14ac:dyDescent="0.5">
      <c r="A81" s="326"/>
      <c r="B81" s="221" t="s">
        <v>22</v>
      </c>
      <c r="C81" s="223" t="s">
        <v>1074</v>
      </c>
      <c r="D81" s="328"/>
      <c r="E81" s="328"/>
      <c r="F81" s="229" t="s">
        <v>1076</v>
      </c>
      <c r="G81" s="328"/>
      <c r="H81" s="336"/>
      <c r="I81" s="328"/>
      <c r="J81" s="225" t="s">
        <v>1078</v>
      </c>
      <c r="K81" s="321"/>
      <c r="L81" s="337"/>
      <c r="M81" s="230" t="s">
        <v>1081</v>
      </c>
      <c r="N81" s="234" t="s">
        <v>1085</v>
      </c>
      <c r="O81" s="339"/>
      <c r="P81" s="221"/>
      <c r="Q81" s="221" t="s">
        <v>1072</v>
      </c>
      <c r="R81" s="221" t="s">
        <v>1094</v>
      </c>
      <c r="S81" s="226"/>
      <c r="T81" s="344" t="s">
        <v>1079</v>
      </c>
      <c r="U81" s="320" t="s">
        <v>1080</v>
      </c>
      <c r="V81" s="233"/>
      <c r="W81" s="226" t="s">
        <v>1097</v>
      </c>
      <c r="X81" s="321"/>
    </row>
    <row r="82" spans="1:24" s="44" customFormat="1" x14ac:dyDescent="0.5">
      <c r="A82" s="326"/>
      <c r="B82" s="221"/>
      <c r="C82" s="223" t="s">
        <v>861</v>
      </c>
      <c r="D82" s="328"/>
      <c r="E82" s="328"/>
      <c r="F82" s="223" t="s">
        <v>1077</v>
      </c>
      <c r="G82" s="328"/>
      <c r="H82" s="336"/>
      <c r="I82" s="328"/>
      <c r="J82" s="225" t="s">
        <v>1082</v>
      </c>
      <c r="K82" s="321"/>
      <c r="L82" s="337"/>
      <c r="M82" s="230" t="s">
        <v>1084</v>
      </c>
      <c r="N82" s="234" t="s">
        <v>1087</v>
      </c>
      <c r="O82" s="339"/>
      <c r="P82" s="221" t="s">
        <v>1090</v>
      </c>
      <c r="Q82" s="221" t="s">
        <v>1091</v>
      </c>
      <c r="R82" s="221" t="s">
        <v>1095</v>
      </c>
      <c r="S82" s="230" t="s">
        <v>1078</v>
      </c>
      <c r="T82" s="345"/>
      <c r="U82" s="321"/>
      <c r="V82" s="233" t="s">
        <v>1081</v>
      </c>
      <c r="W82" s="230" t="s">
        <v>1098</v>
      </c>
      <c r="X82" s="321"/>
    </row>
    <row r="83" spans="1:24" s="44" customFormat="1" x14ac:dyDescent="0.5">
      <c r="A83" s="221"/>
      <c r="B83" s="221"/>
      <c r="C83" s="223"/>
      <c r="D83" s="223"/>
      <c r="E83" s="223"/>
      <c r="F83" s="223"/>
      <c r="G83" s="328"/>
      <c r="H83" s="336"/>
      <c r="I83" s="328"/>
      <c r="J83" s="225" t="s">
        <v>1083</v>
      </c>
      <c r="K83" s="321"/>
      <c r="L83" s="337"/>
      <c r="M83" s="230" t="s">
        <v>1085</v>
      </c>
      <c r="N83" s="234" t="s">
        <v>1072</v>
      </c>
      <c r="O83" s="339"/>
      <c r="P83" s="221"/>
      <c r="Q83" s="221" t="s">
        <v>1092</v>
      </c>
      <c r="R83" s="221" t="s">
        <v>1096</v>
      </c>
      <c r="S83" s="230" t="s">
        <v>1082</v>
      </c>
      <c r="T83" s="345"/>
      <c r="U83" s="321"/>
      <c r="V83" s="233" t="s">
        <v>1084</v>
      </c>
      <c r="W83" s="230" t="s">
        <v>1091</v>
      </c>
      <c r="X83" s="321"/>
    </row>
    <row r="84" spans="1:24" s="44" customFormat="1" x14ac:dyDescent="0.5">
      <c r="A84" s="193"/>
      <c r="B84" s="33"/>
      <c r="C84" s="32"/>
      <c r="D84" s="32"/>
      <c r="E84" s="32"/>
      <c r="F84" s="32"/>
      <c r="G84" s="32"/>
      <c r="H84" s="121"/>
      <c r="I84" s="32"/>
      <c r="J84" s="118"/>
      <c r="K84" s="32"/>
      <c r="L84" s="121"/>
      <c r="M84" s="32"/>
      <c r="N84" s="235"/>
      <c r="O84" s="340"/>
      <c r="P84" s="33"/>
      <c r="Q84" s="33" t="s">
        <v>1093</v>
      </c>
      <c r="R84" s="33"/>
      <c r="S84" s="228" t="s">
        <v>1083</v>
      </c>
      <c r="T84" s="346"/>
      <c r="U84" s="322"/>
      <c r="V84" s="236" t="s">
        <v>1085</v>
      </c>
      <c r="W84" s="228" t="s">
        <v>1099</v>
      </c>
      <c r="X84" s="322"/>
    </row>
    <row r="85" spans="1:24" s="44" customFormat="1" x14ac:dyDescent="0.5">
      <c r="A85" s="256">
        <v>2329</v>
      </c>
      <c r="B85" s="165" t="s">
        <v>13</v>
      </c>
      <c r="C85" s="235">
        <v>11834</v>
      </c>
      <c r="D85" s="32">
        <v>55</v>
      </c>
      <c r="E85" s="32">
        <v>9079</v>
      </c>
      <c r="F85" s="32">
        <v>9</v>
      </c>
      <c r="G85" s="32" t="s">
        <v>25</v>
      </c>
      <c r="H85" s="32" t="s">
        <v>25</v>
      </c>
      <c r="I85" s="32">
        <v>25</v>
      </c>
      <c r="J85" s="32"/>
      <c r="K85" s="32">
        <f>SUM(I85)</f>
        <v>25</v>
      </c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228" t="s">
        <v>32</v>
      </c>
    </row>
    <row r="86" spans="1:24" s="44" customFormat="1" x14ac:dyDescent="0.5">
      <c r="A86" s="256">
        <v>2330</v>
      </c>
      <c r="B86" s="165" t="s">
        <v>13</v>
      </c>
      <c r="C86" s="235">
        <v>11833</v>
      </c>
      <c r="D86" s="32">
        <v>54</v>
      </c>
      <c r="E86" s="32">
        <v>9078</v>
      </c>
      <c r="F86" s="32">
        <v>8</v>
      </c>
      <c r="G86" s="32" t="s">
        <v>25</v>
      </c>
      <c r="H86" s="32" t="s">
        <v>25</v>
      </c>
      <c r="I86" s="32">
        <v>66</v>
      </c>
      <c r="J86" s="32"/>
      <c r="K86" s="32">
        <f>SUM(I86)</f>
        <v>66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228" t="s">
        <v>32</v>
      </c>
    </row>
    <row r="87" spans="1:24" s="44" customFormat="1" x14ac:dyDescent="0.5">
      <c r="A87" s="256">
        <v>2331</v>
      </c>
      <c r="B87" s="165" t="s">
        <v>13</v>
      </c>
      <c r="C87" s="235">
        <v>65528</v>
      </c>
      <c r="D87" s="32">
        <v>1189</v>
      </c>
      <c r="E87" s="32">
        <v>3395</v>
      </c>
      <c r="F87" s="32">
        <v>8</v>
      </c>
      <c r="G87" s="32" t="s">
        <v>25</v>
      </c>
      <c r="H87" s="32" t="s">
        <v>25</v>
      </c>
      <c r="I87" s="32">
        <v>59.9</v>
      </c>
      <c r="J87" s="32"/>
      <c r="K87" s="32"/>
      <c r="L87" s="32"/>
      <c r="M87" s="32"/>
      <c r="N87" s="32">
        <f>SUM(I87)</f>
        <v>59.9</v>
      </c>
      <c r="O87" s="32"/>
      <c r="P87" s="32"/>
      <c r="Q87" s="32"/>
      <c r="R87" s="32"/>
      <c r="S87" s="32"/>
      <c r="T87" s="32"/>
      <c r="U87" s="32"/>
      <c r="V87" s="32"/>
      <c r="W87" s="32"/>
      <c r="X87" s="228" t="s">
        <v>737</v>
      </c>
    </row>
    <row r="88" spans="1:24" s="44" customFormat="1" x14ac:dyDescent="0.5">
      <c r="A88" s="256">
        <v>2332</v>
      </c>
      <c r="B88" s="165" t="s">
        <v>13</v>
      </c>
      <c r="C88" s="235">
        <v>65530</v>
      </c>
      <c r="D88" s="32">
        <v>1191</v>
      </c>
      <c r="E88" s="32">
        <v>3991</v>
      </c>
      <c r="F88" s="32">
        <v>8</v>
      </c>
      <c r="G88" s="32" t="s">
        <v>25</v>
      </c>
      <c r="H88" s="32" t="s">
        <v>25</v>
      </c>
      <c r="I88" s="32">
        <v>59.9</v>
      </c>
      <c r="J88" s="32"/>
      <c r="K88" s="32">
        <f>SUM(I88)</f>
        <v>59.9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228" t="s">
        <v>32</v>
      </c>
    </row>
    <row r="89" spans="1:24" s="44" customFormat="1" x14ac:dyDescent="0.5">
      <c r="A89" s="256">
        <v>2333</v>
      </c>
      <c r="B89" s="165" t="s">
        <v>13</v>
      </c>
      <c r="C89" s="235">
        <v>41945</v>
      </c>
      <c r="D89" s="32">
        <v>650</v>
      </c>
      <c r="E89" s="32">
        <v>617</v>
      </c>
      <c r="F89" s="32">
        <v>8</v>
      </c>
      <c r="G89" s="32" t="s">
        <v>25</v>
      </c>
      <c r="H89" s="32" t="s">
        <v>25</v>
      </c>
      <c r="I89" s="32">
        <v>59.9</v>
      </c>
      <c r="J89" s="32"/>
      <c r="K89" s="32"/>
      <c r="L89" s="32"/>
      <c r="M89" s="32"/>
      <c r="N89" s="32">
        <f>SUM(I89)</f>
        <v>59.9</v>
      </c>
      <c r="O89" s="32"/>
      <c r="P89" s="32"/>
      <c r="Q89" s="32"/>
      <c r="R89" s="32"/>
      <c r="S89" s="32"/>
      <c r="T89" s="32"/>
      <c r="U89" s="32"/>
      <c r="V89" s="32"/>
      <c r="W89" s="32"/>
      <c r="X89" s="228" t="s">
        <v>103</v>
      </c>
    </row>
    <row r="90" spans="1:24" s="44" customFormat="1" x14ac:dyDescent="0.5">
      <c r="A90" s="256">
        <v>2334</v>
      </c>
      <c r="B90" s="165" t="s">
        <v>13</v>
      </c>
      <c r="C90" s="235">
        <v>42370</v>
      </c>
      <c r="D90" s="32">
        <v>654</v>
      </c>
      <c r="E90" s="32">
        <v>620</v>
      </c>
      <c r="F90" s="32">
        <v>8</v>
      </c>
      <c r="G90" s="32" t="s">
        <v>25</v>
      </c>
      <c r="H90" s="32">
        <v>3</v>
      </c>
      <c r="I90" s="32">
        <v>45</v>
      </c>
      <c r="J90" s="32"/>
      <c r="K90" s="32">
        <f>SUM(H90*100+I90)</f>
        <v>345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228" t="s">
        <v>32</v>
      </c>
    </row>
    <row r="91" spans="1:24" s="44" customFormat="1" x14ac:dyDescent="0.5">
      <c r="A91" s="256">
        <v>2335</v>
      </c>
      <c r="B91" s="165" t="s">
        <v>13</v>
      </c>
      <c r="C91" s="235">
        <v>42239</v>
      </c>
      <c r="D91" s="32">
        <v>653</v>
      </c>
      <c r="E91" s="32">
        <v>3762</v>
      </c>
      <c r="F91" s="32">
        <v>8</v>
      </c>
      <c r="G91" s="32" t="s">
        <v>25</v>
      </c>
      <c r="H91" s="32" t="s">
        <v>25</v>
      </c>
      <c r="I91" s="32">
        <v>27</v>
      </c>
      <c r="J91" s="32"/>
      <c r="K91" s="32">
        <f>SUM(I91)</f>
        <v>27</v>
      </c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228" t="s">
        <v>32</v>
      </c>
    </row>
    <row r="92" spans="1:24" s="44" customFormat="1" x14ac:dyDescent="0.5">
      <c r="A92" s="256">
        <v>2336</v>
      </c>
      <c r="B92" s="165" t="s">
        <v>13</v>
      </c>
      <c r="C92" s="235">
        <v>42240</v>
      </c>
      <c r="D92" s="32">
        <v>652</v>
      </c>
      <c r="E92" s="32">
        <v>619</v>
      </c>
      <c r="F92" s="32">
        <v>8</v>
      </c>
      <c r="G92" s="32" t="s">
        <v>25</v>
      </c>
      <c r="H92" s="32" t="s">
        <v>25</v>
      </c>
      <c r="I92" s="32">
        <v>73</v>
      </c>
      <c r="J92" s="32"/>
      <c r="K92" s="32">
        <f>SUM(I92)</f>
        <v>73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228" t="s">
        <v>32</v>
      </c>
    </row>
    <row r="93" spans="1:24" s="44" customFormat="1" x14ac:dyDescent="0.5">
      <c r="A93" s="256">
        <v>2337</v>
      </c>
      <c r="B93" s="165" t="s">
        <v>13</v>
      </c>
      <c r="C93" s="235">
        <v>42226</v>
      </c>
      <c r="D93" s="32">
        <v>641</v>
      </c>
      <c r="E93" s="32">
        <v>608</v>
      </c>
      <c r="F93" s="32">
        <v>8</v>
      </c>
      <c r="G93" s="32" t="s">
        <v>25</v>
      </c>
      <c r="H93" s="32" t="s">
        <v>25</v>
      </c>
      <c r="I93" s="32">
        <v>85</v>
      </c>
      <c r="J93" s="32"/>
      <c r="K93" s="32">
        <f>SUM(I93)</f>
        <v>85</v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228" t="s">
        <v>122</v>
      </c>
    </row>
    <row r="94" spans="1:24" s="44" customFormat="1" x14ac:dyDescent="0.5">
      <c r="A94" s="256">
        <v>2338</v>
      </c>
      <c r="B94" s="165" t="s">
        <v>13</v>
      </c>
      <c r="C94" s="235">
        <v>3623</v>
      </c>
      <c r="D94" s="32">
        <v>8</v>
      </c>
      <c r="E94" s="32">
        <v>5957</v>
      </c>
      <c r="F94" s="32">
        <v>8</v>
      </c>
      <c r="G94" s="32" t="s">
        <v>25</v>
      </c>
      <c r="H94" s="32">
        <v>1</v>
      </c>
      <c r="I94" s="32">
        <v>73.900000000000006</v>
      </c>
      <c r="J94" s="32"/>
      <c r="K94" s="32"/>
      <c r="L94" s="32"/>
      <c r="M94" s="32"/>
      <c r="N94" s="32">
        <f>SUM(H94*100+I94)</f>
        <v>173.9</v>
      </c>
      <c r="O94" s="32"/>
      <c r="P94" s="32"/>
      <c r="Q94" s="32"/>
      <c r="R94" s="32"/>
      <c r="S94" s="32"/>
      <c r="T94" s="32"/>
      <c r="U94" s="32"/>
      <c r="V94" s="32"/>
      <c r="W94" s="32"/>
      <c r="X94" s="228" t="s">
        <v>103</v>
      </c>
    </row>
    <row r="95" spans="1:24" s="44" customFormat="1" x14ac:dyDescent="0.5">
      <c r="A95" s="256">
        <v>2339</v>
      </c>
      <c r="B95" s="165" t="s">
        <v>13</v>
      </c>
      <c r="C95" s="235">
        <v>42238</v>
      </c>
      <c r="D95" s="32">
        <v>656</v>
      </c>
      <c r="E95" s="32">
        <v>622</v>
      </c>
      <c r="F95" s="32">
        <v>8</v>
      </c>
      <c r="G95" s="32" t="s">
        <v>25</v>
      </c>
      <c r="H95" s="32" t="s">
        <v>25</v>
      </c>
      <c r="I95" s="32">
        <v>70</v>
      </c>
      <c r="J95" s="32"/>
      <c r="K95" s="32"/>
      <c r="L95" s="32"/>
      <c r="M95" s="32"/>
      <c r="N95" s="32">
        <f>SUM(I95)</f>
        <v>70</v>
      </c>
      <c r="O95" s="32"/>
      <c r="P95" s="32"/>
      <c r="Q95" s="32"/>
      <c r="R95" s="32"/>
      <c r="S95" s="32"/>
      <c r="T95" s="32"/>
      <c r="U95" s="32"/>
      <c r="V95" s="32"/>
      <c r="W95" s="32"/>
      <c r="X95" s="228" t="s">
        <v>193</v>
      </c>
    </row>
    <row r="96" spans="1:24" s="44" customFormat="1" x14ac:dyDescent="0.5">
      <c r="A96" s="256">
        <v>2340</v>
      </c>
      <c r="B96" s="165" t="s">
        <v>13</v>
      </c>
      <c r="C96" s="235">
        <v>42350</v>
      </c>
      <c r="D96" s="32">
        <v>655</v>
      </c>
      <c r="E96" s="32">
        <v>621</v>
      </c>
      <c r="F96" s="32">
        <v>8</v>
      </c>
      <c r="G96" s="32" t="s">
        <v>25</v>
      </c>
      <c r="H96" s="32" t="s">
        <v>25</v>
      </c>
      <c r="I96" s="32">
        <v>95</v>
      </c>
      <c r="J96" s="32"/>
      <c r="K96" s="32">
        <f>SUM(I96)</f>
        <v>95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228" t="s">
        <v>32</v>
      </c>
    </row>
    <row r="97" spans="1:24" s="44" customFormat="1" x14ac:dyDescent="0.5">
      <c r="A97" s="256">
        <v>2341</v>
      </c>
      <c r="B97" s="165" t="s">
        <v>13</v>
      </c>
      <c r="C97" s="235">
        <v>42258</v>
      </c>
      <c r="D97" s="32">
        <v>662</v>
      </c>
      <c r="E97" s="32">
        <v>628</v>
      </c>
      <c r="F97" s="32">
        <v>8</v>
      </c>
      <c r="G97" s="32" t="s">
        <v>25</v>
      </c>
      <c r="H97" s="32">
        <v>1</v>
      </c>
      <c r="I97" s="32">
        <v>89</v>
      </c>
      <c r="J97" s="32"/>
      <c r="K97" s="32">
        <f>SUM(H97*100+I97)</f>
        <v>189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228" t="s">
        <v>32</v>
      </c>
    </row>
    <row r="98" spans="1:24" s="44" customFormat="1" x14ac:dyDescent="0.5">
      <c r="A98" s="256">
        <v>2342</v>
      </c>
      <c r="B98" s="165" t="s">
        <v>13</v>
      </c>
      <c r="C98" s="235">
        <v>6053</v>
      </c>
      <c r="D98" s="32">
        <v>21</v>
      </c>
      <c r="E98" s="32">
        <v>6068</v>
      </c>
      <c r="F98" s="32">
        <v>8</v>
      </c>
      <c r="G98" s="32" t="s">
        <v>25</v>
      </c>
      <c r="H98" s="32" t="s">
        <v>25</v>
      </c>
      <c r="I98" s="32">
        <v>77</v>
      </c>
      <c r="J98" s="32"/>
      <c r="K98" s="32">
        <f>SUM(I98)</f>
        <v>77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228" t="s">
        <v>32</v>
      </c>
    </row>
    <row r="99" spans="1:24" s="44" customFormat="1" x14ac:dyDescent="0.5">
      <c r="A99" s="256">
        <v>2343</v>
      </c>
      <c r="B99" s="165" t="s">
        <v>13</v>
      </c>
      <c r="C99" s="235">
        <v>42225</v>
      </c>
      <c r="D99" s="32">
        <v>663</v>
      </c>
      <c r="E99" s="32">
        <v>629</v>
      </c>
      <c r="F99" s="32">
        <v>8</v>
      </c>
      <c r="G99" s="32" t="s">
        <v>25</v>
      </c>
      <c r="H99" s="32">
        <v>2</v>
      </c>
      <c r="I99" s="32">
        <v>13</v>
      </c>
      <c r="J99" s="32"/>
      <c r="K99" s="32">
        <f>SUM(H99*100+I99)</f>
        <v>213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228" t="s">
        <v>32</v>
      </c>
    </row>
    <row r="100" spans="1:24" s="44" customFormat="1" x14ac:dyDescent="0.5">
      <c r="A100" s="256">
        <v>2344</v>
      </c>
      <c r="B100" s="165" t="s">
        <v>13</v>
      </c>
      <c r="C100" s="235">
        <v>42224</v>
      </c>
      <c r="D100" s="32">
        <v>664</v>
      </c>
      <c r="E100" s="32">
        <v>630</v>
      </c>
      <c r="F100" s="32">
        <v>8</v>
      </c>
      <c r="G100" s="32" t="s">
        <v>25</v>
      </c>
      <c r="H100" s="32">
        <v>2</v>
      </c>
      <c r="I100" s="32">
        <v>32</v>
      </c>
      <c r="J100" s="32"/>
      <c r="K100" s="32">
        <f>SUM(H100*100+I100)</f>
        <v>232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228" t="s">
        <v>32</v>
      </c>
    </row>
    <row r="101" spans="1:24" s="44" customFormat="1" x14ac:dyDescent="0.5">
      <c r="A101" s="256">
        <v>2345</v>
      </c>
      <c r="B101" s="165" t="s">
        <v>13</v>
      </c>
      <c r="C101" s="235">
        <v>42354</v>
      </c>
      <c r="D101" s="32">
        <v>665</v>
      </c>
      <c r="E101" s="32">
        <v>631</v>
      </c>
      <c r="F101" s="32"/>
      <c r="G101" s="32" t="s">
        <v>25</v>
      </c>
      <c r="H101" s="32">
        <v>1</v>
      </c>
      <c r="I101" s="32">
        <v>84</v>
      </c>
      <c r="J101" s="32"/>
      <c r="K101" s="32"/>
      <c r="L101" s="32"/>
      <c r="M101" s="32"/>
      <c r="N101" s="32">
        <f>SUM(H101*100+I101)</f>
        <v>184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228" t="s">
        <v>951</v>
      </c>
    </row>
    <row r="102" spans="1:24" s="44" customFormat="1" x14ac:dyDescent="0.5">
      <c r="A102" s="256">
        <v>2346</v>
      </c>
      <c r="B102" s="165" t="s">
        <v>13</v>
      </c>
      <c r="C102" s="235">
        <v>9993</v>
      </c>
      <c r="D102" s="32">
        <v>31</v>
      </c>
      <c r="E102" s="32">
        <v>8718</v>
      </c>
      <c r="F102" s="32">
        <v>8</v>
      </c>
      <c r="G102" s="32" t="s">
        <v>25</v>
      </c>
      <c r="H102" s="32">
        <v>1</v>
      </c>
      <c r="I102" s="32">
        <v>20</v>
      </c>
      <c r="J102" s="32"/>
      <c r="K102" s="32">
        <f>SUM(H102*100+I102)</f>
        <v>120</v>
      </c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228" t="s">
        <v>32</v>
      </c>
    </row>
    <row r="103" spans="1:24" s="44" customFormat="1" x14ac:dyDescent="0.5">
      <c r="A103" s="256">
        <v>2347</v>
      </c>
      <c r="B103" s="165" t="s">
        <v>13</v>
      </c>
      <c r="C103" s="235">
        <v>42237</v>
      </c>
      <c r="D103" s="32">
        <v>657</v>
      </c>
      <c r="E103" s="32">
        <v>623</v>
      </c>
      <c r="F103" s="32">
        <v>8</v>
      </c>
      <c r="G103" s="32" t="s">
        <v>25</v>
      </c>
      <c r="H103" s="32">
        <v>1</v>
      </c>
      <c r="I103" s="32">
        <v>12</v>
      </c>
      <c r="J103" s="32"/>
      <c r="K103" s="32">
        <f>SUM(H103*100+I103)</f>
        <v>112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228" t="s">
        <v>32</v>
      </c>
    </row>
    <row r="104" spans="1:24" s="44" customFormat="1" x14ac:dyDescent="0.5">
      <c r="A104" s="256">
        <v>2348</v>
      </c>
      <c r="B104" s="165" t="s">
        <v>13</v>
      </c>
      <c r="C104" s="235">
        <v>42260</v>
      </c>
      <c r="D104" s="32">
        <v>660</v>
      </c>
      <c r="E104" s="32">
        <v>626</v>
      </c>
      <c r="F104" s="32">
        <v>8</v>
      </c>
      <c r="G104" s="32" t="s">
        <v>25</v>
      </c>
      <c r="H104" s="32" t="s">
        <v>25</v>
      </c>
      <c r="I104" s="32">
        <v>37.4</v>
      </c>
      <c r="J104" s="32"/>
      <c r="K104" s="32">
        <f>SUM(I104)</f>
        <v>37.4</v>
      </c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228" t="s">
        <v>32</v>
      </c>
    </row>
    <row r="105" spans="1:24" s="44" customFormat="1" x14ac:dyDescent="0.5">
      <c r="A105" s="256">
        <v>2349</v>
      </c>
      <c r="B105" s="165" t="s">
        <v>13</v>
      </c>
      <c r="C105" s="235">
        <v>50809</v>
      </c>
      <c r="D105" s="32">
        <v>788</v>
      </c>
      <c r="E105" s="32">
        <v>836</v>
      </c>
      <c r="F105" s="32">
        <v>8</v>
      </c>
      <c r="G105" s="32" t="s">
        <v>25</v>
      </c>
      <c r="H105" s="32">
        <v>1</v>
      </c>
      <c r="I105" s="32">
        <v>9.1</v>
      </c>
      <c r="J105" s="32"/>
      <c r="K105" s="32"/>
      <c r="L105" s="32"/>
      <c r="M105" s="32"/>
      <c r="N105" s="32">
        <f>SUM(H105*100+I105)</f>
        <v>109.1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228" t="s">
        <v>103</v>
      </c>
    </row>
    <row r="106" spans="1:24" s="44" customFormat="1" x14ac:dyDescent="0.5">
      <c r="A106" s="256">
        <v>2350</v>
      </c>
      <c r="B106" s="165" t="s">
        <v>13</v>
      </c>
      <c r="C106" s="235">
        <v>42259</v>
      </c>
      <c r="D106" s="32">
        <v>661</v>
      </c>
      <c r="E106" s="32">
        <v>627</v>
      </c>
      <c r="F106" s="32">
        <v>8</v>
      </c>
      <c r="G106" s="32" t="s">
        <v>25</v>
      </c>
      <c r="H106" s="32">
        <v>1</v>
      </c>
      <c r="I106" s="32">
        <v>17.899999999999999</v>
      </c>
      <c r="J106" s="32"/>
      <c r="K106" s="32"/>
      <c r="L106" s="32">
        <f>SUM(H106*100+I106)</f>
        <v>117.9</v>
      </c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228" t="s">
        <v>398</v>
      </c>
    </row>
    <row r="107" spans="1:24" s="44" customFormat="1" x14ac:dyDescent="0.5">
      <c r="A107" s="256">
        <v>2351</v>
      </c>
      <c r="B107" s="165" t="s">
        <v>13</v>
      </c>
      <c r="C107" s="235">
        <v>42254</v>
      </c>
      <c r="D107" s="32">
        <v>670</v>
      </c>
      <c r="E107" s="32">
        <v>637</v>
      </c>
      <c r="F107" s="32">
        <v>8</v>
      </c>
      <c r="G107" s="32" t="s">
        <v>25</v>
      </c>
      <c r="H107" s="32" t="s">
        <v>25</v>
      </c>
      <c r="I107" s="32">
        <v>60</v>
      </c>
      <c r="J107" s="32"/>
      <c r="K107" s="32">
        <f>SUM(I107)</f>
        <v>60</v>
      </c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28" t="s">
        <v>32</v>
      </c>
    </row>
    <row r="108" spans="1:24" s="44" customFormat="1" x14ac:dyDescent="0.5">
      <c r="A108" s="256">
        <v>2352</v>
      </c>
      <c r="B108" s="165" t="s">
        <v>13</v>
      </c>
      <c r="C108" s="235">
        <v>42255</v>
      </c>
      <c r="D108" s="32">
        <v>669</v>
      </c>
      <c r="E108" s="32">
        <v>635</v>
      </c>
      <c r="F108" s="32"/>
      <c r="G108" s="32" t="s">
        <v>25</v>
      </c>
      <c r="H108" s="32">
        <v>1</v>
      </c>
      <c r="I108" s="32">
        <v>67</v>
      </c>
      <c r="J108" s="32"/>
      <c r="K108" s="32">
        <f>SUM(H108*100+I108)</f>
        <v>167</v>
      </c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28" t="s">
        <v>32</v>
      </c>
    </row>
    <row r="109" spans="1:24" s="44" customFormat="1" x14ac:dyDescent="0.5">
      <c r="A109" s="256">
        <v>2353</v>
      </c>
      <c r="B109" s="165" t="s">
        <v>13</v>
      </c>
      <c r="C109" s="235">
        <v>42256</v>
      </c>
      <c r="D109" s="32">
        <v>668</v>
      </c>
      <c r="E109" s="32">
        <v>634</v>
      </c>
      <c r="F109" s="32">
        <v>8</v>
      </c>
      <c r="G109" s="32" t="s">
        <v>25</v>
      </c>
      <c r="H109" s="32">
        <v>2</v>
      </c>
      <c r="I109" s="32">
        <v>99</v>
      </c>
      <c r="J109" s="32"/>
      <c r="K109" s="32"/>
      <c r="L109" s="32"/>
      <c r="M109" s="32"/>
      <c r="N109" s="32">
        <f>SUM(H109*100+I109)</f>
        <v>299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228" t="s">
        <v>103</v>
      </c>
    </row>
    <row r="110" spans="1:24" s="44" customFormat="1" x14ac:dyDescent="0.5">
      <c r="A110" s="256">
        <v>2354</v>
      </c>
      <c r="B110" s="165" t="s">
        <v>13</v>
      </c>
      <c r="C110" s="235">
        <v>42257</v>
      </c>
      <c r="D110" s="32">
        <v>667</v>
      </c>
      <c r="E110" s="32">
        <v>633</v>
      </c>
      <c r="F110" s="32">
        <v>8</v>
      </c>
      <c r="G110" s="32" t="s">
        <v>25</v>
      </c>
      <c r="H110" s="32">
        <v>3</v>
      </c>
      <c r="I110" s="32">
        <v>57</v>
      </c>
      <c r="J110" s="32"/>
      <c r="K110" s="32">
        <f>SUM(H110*100+I110)</f>
        <v>357</v>
      </c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228" t="s">
        <v>32</v>
      </c>
    </row>
    <row r="111" spans="1:24" s="44" customFormat="1" x14ac:dyDescent="0.5">
      <c r="A111" s="256">
        <v>2355</v>
      </c>
      <c r="B111" s="165" t="s">
        <v>13</v>
      </c>
      <c r="C111" s="235">
        <v>41944</v>
      </c>
      <c r="D111" s="32">
        <v>680</v>
      </c>
      <c r="E111" s="32">
        <v>647</v>
      </c>
      <c r="F111" s="32">
        <v>8</v>
      </c>
      <c r="G111" s="32" t="s">
        <v>25</v>
      </c>
      <c r="H111" s="32">
        <v>1</v>
      </c>
      <c r="I111" s="32">
        <v>83.5</v>
      </c>
      <c r="J111" s="32"/>
      <c r="K111" s="32"/>
      <c r="L111" s="32"/>
      <c r="M111" s="32"/>
      <c r="N111" s="32">
        <f>SUM(H111*100+I111)</f>
        <v>183.5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228" t="s">
        <v>952</v>
      </c>
    </row>
    <row r="112" spans="1:24" s="44" customFormat="1" x14ac:dyDescent="0.5">
      <c r="A112" s="319" t="s">
        <v>2033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</row>
    <row r="113" spans="1:24" s="44" customFormat="1" x14ac:dyDescent="0.5">
      <c r="A113" s="323" t="s">
        <v>1102</v>
      </c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</row>
    <row r="114" spans="1:24" s="44" customFormat="1" x14ac:dyDescent="0.5">
      <c r="A114" s="324" t="s">
        <v>1069</v>
      </c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</row>
    <row r="115" spans="1:24" s="44" customFormat="1" x14ac:dyDescent="0.5">
      <c r="A115" s="319" t="s">
        <v>1070</v>
      </c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</row>
    <row r="116" spans="1:24" s="44" customFormat="1" x14ac:dyDescent="0.5">
      <c r="A116" s="325" t="s">
        <v>1071</v>
      </c>
      <c r="B116" s="219"/>
      <c r="C116" s="220"/>
      <c r="D116" s="327" t="s">
        <v>0</v>
      </c>
      <c r="E116" s="327" t="s">
        <v>1</v>
      </c>
      <c r="F116" s="220"/>
      <c r="G116" s="329" t="s">
        <v>18</v>
      </c>
      <c r="H116" s="330"/>
      <c r="I116" s="331"/>
      <c r="J116" s="332" t="s">
        <v>1088</v>
      </c>
      <c r="K116" s="333"/>
      <c r="L116" s="333"/>
      <c r="M116" s="333"/>
      <c r="N116" s="334"/>
      <c r="O116" s="335" t="s">
        <v>1101</v>
      </c>
      <c r="P116" s="335"/>
      <c r="Q116" s="335"/>
      <c r="R116" s="335"/>
      <c r="S116" s="335"/>
      <c r="T116" s="335"/>
      <c r="U116" s="335"/>
      <c r="V116" s="335"/>
      <c r="W116" s="335"/>
      <c r="X116" s="320" t="s">
        <v>12</v>
      </c>
    </row>
    <row r="117" spans="1:24" s="44" customFormat="1" x14ac:dyDescent="0.5">
      <c r="A117" s="326"/>
      <c r="B117" s="221" t="s">
        <v>1072</v>
      </c>
      <c r="C117" s="223" t="s">
        <v>1073</v>
      </c>
      <c r="D117" s="328"/>
      <c r="E117" s="328"/>
      <c r="F117" s="223" t="s">
        <v>1075</v>
      </c>
      <c r="G117" s="327" t="s">
        <v>19</v>
      </c>
      <c r="H117" s="336" t="s">
        <v>20</v>
      </c>
      <c r="I117" s="327" t="s">
        <v>21</v>
      </c>
      <c r="J117" s="225"/>
      <c r="K117" s="320" t="s">
        <v>1079</v>
      </c>
      <c r="L117" s="337" t="s">
        <v>1080</v>
      </c>
      <c r="M117" s="226"/>
      <c r="N117" s="234" t="s">
        <v>1086</v>
      </c>
      <c r="O117" s="338" t="s">
        <v>1071</v>
      </c>
      <c r="P117" s="219"/>
      <c r="Q117" s="219"/>
      <c r="R117" s="219"/>
      <c r="S117" s="341" t="s">
        <v>1088</v>
      </c>
      <c r="T117" s="342"/>
      <c r="U117" s="342"/>
      <c r="V117" s="342"/>
      <c r="W117" s="343"/>
      <c r="X117" s="321"/>
    </row>
    <row r="118" spans="1:24" s="44" customFormat="1" x14ac:dyDescent="0.5">
      <c r="A118" s="326"/>
      <c r="B118" s="221" t="s">
        <v>22</v>
      </c>
      <c r="C118" s="223" t="s">
        <v>1074</v>
      </c>
      <c r="D118" s="328"/>
      <c r="E118" s="328"/>
      <c r="F118" s="229" t="s">
        <v>1076</v>
      </c>
      <c r="G118" s="328"/>
      <c r="H118" s="336"/>
      <c r="I118" s="328"/>
      <c r="J118" s="225" t="s">
        <v>1078</v>
      </c>
      <c r="K118" s="321"/>
      <c r="L118" s="337"/>
      <c r="M118" s="230" t="s">
        <v>1081</v>
      </c>
      <c r="N118" s="234" t="s">
        <v>1085</v>
      </c>
      <c r="O118" s="339"/>
      <c r="P118" s="221"/>
      <c r="Q118" s="221" t="s">
        <v>1072</v>
      </c>
      <c r="R118" s="221" t="s">
        <v>1094</v>
      </c>
      <c r="S118" s="226"/>
      <c r="T118" s="344" t="s">
        <v>1079</v>
      </c>
      <c r="U118" s="320" t="s">
        <v>1080</v>
      </c>
      <c r="V118" s="233"/>
      <c r="W118" s="226" t="s">
        <v>1097</v>
      </c>
      <c r="X118" s="321"/>
    </row>
    <row r="119" spans="1:24" s="44" customFormat="1" x14ac:dyDescent="0.5">
      <c r="A119" s="326"/>
      <c r="B119" s="221"/>
      <c r="C119" s="223" t="s">
        <v>861</v>
      </c>
      <c r="D119" s="328"/>
      <c r="E119" s="328"/>
      <c r="F119" s="223" t="s">
        <v>1077</v>
      </c>
      <c r="G119" s="328"/>
      <c r="H119" s="336"/>
      <c r="I119" s="328"/>
      <c r="J119" s="225" t="s">
        <v>1082</v>
      </c>
      <c r="K119" s="321"/>
      <c r="L119" s="337"/>
      <c r="M119" s="230" t="s">
        <v>1084</v>
      </c>
      <c r="N119" s="234" t="s">
        <v>1087</v>
      </c>
      <c r="O119" s="339"/>
      <c r="P119" s="221" t="s">
        <v>1090</v>
      </c>
      <c r="Q119" s="221" t="s">
        <v>1091</v>
      </c>
      <c r="R119" s="221" t="s">
        <v>1095</v>
      </c>
      <c r="S119" s="230" t="s">
        <v>1078</v>
      </c>
      <c r="T119" s="345"/>
      <c r="U119" s="321"/>
      <c r="V119" s="233" t="s">
        <v>1081</v>
      </c>
      <c r="W119" s="230" t="s">
        <v>1098</v>
      </c>
      <c r="X119" s="321"/>
    </row>
    <row r="120" spans="1:24" s="44" customFormat="1" x14ac:dyDescent="0.5">
      <c r="A120" s="221"/>
      <c r="B120" s="221"/>
      <c r="C120" s="223"/>
      <c r="D120" s="223"/>
      <c r="E120" s="223"/>
      <c r="F120" s="223"/>
      <c r="G120" s="328"/>
      <c r="H120" s="336"/>
      <c r="I120" s="328"/>
      <c r="J120" s="225" t="s">
        <v>1083</v>
      </c>
      <c r="K120" s="321"/>
      <c r="L120" s="337"/>
      <c r="M120" s="230" t="s">
        <v>1085</v>
      </c>
      <c r="N120" s="234" t="s">
        <v>1072</v>
      </c>
      <c r="O120" s="339"/>
      <c r="P120" s="221"/>
      <c r="Q120" s="221" t="s">
        <v>1092</v>
      </c>
      <c r="R120" s="221" t="s">
        <v>1096</v>
      </c>
      <c r="S120" s="230" t="s">
        <v>1082</v>
      </c>
      <c r="T120" s="345"/>
      <c r="U120" s="321"/>
      <c r="V120" s="233" t="s">
        <v>1084</v>
      </c>
      <c r="W120" s="230" t="s">
        <v>1091</v>
      </c>
      <c r="X120" s="321"/>
    </row>
    <row r="121" spans="1:24" s="44" customFormat="1" x14ac:dyDescent="0.5">
      <c r="A121" s="193"/>
      <c r="B121" s="33"/>
      <c r="C121" s="32"/>
      <c r="D121" s="32"/>
      <c r="E121" s="32"/>
      <c r="F121" s="32"/>
      <c r="G121" s="32"/>
      <c r="H121" s="121"/>
      <c r="I121" s="32"/>
      <c r="J121" s="118"/>
      <c r="K121" s="32"/>
      <c r="L121" s="121"/>
      <c r="M121" s="32"/>
      <c r="N121" s="235"/>
      <c r="O121" s="340"/>
      <c r="P121" s="33"/>
      <c r="Q121" s="33" t="s">
        <v>1093</v>
      </c>
      <c r="R121" s="33"/>
      <c r="S121" s="228" t="s">
        <v>1083</v>
      </c>
      <c r="T121" s="346"/>
      <c r="U121" s="322"/>
      <c r="V121" s="236" t="s">
        <v>1085</v>
      </c>
      <c r="W121" s="228" t="s">
        <v>1099</v>
      </c>
      <c r="X121" s="322"/>
    </row>
    <row r="122" spans="1:24" s="44" customFormat="1" x14ac:dyDescent="0.5">
      <c r="A122" s="256">
        <v>2356</v>
      </c>
      <c r="B122" s="165" t="s">
        <v>13</v>
      </c>
      <c r="C122" s="235">
        <v>12123</v>
      </c>
      <c r="D122" s="32">
        <v>57</v>
      </c>
      <c r="E122" s="32">
        <v>9216</v>
      </c>
      <c r="F122" s="32">
        <v>8</v>
      </c>
      <c r="G122" s="32" t="s">
        <v>25</v>
      </c>
      <c r="H122" s="32" t="s">
        <v>25</v>
      </c>
      <c r="I122" s="32">
        <v>87</v>
      </c>
      <c r="J122" s="32"/>
      <c r="K122" s="32"/>
      <c r="L122" s="32"/>
      <c r="M122" s="32"/>
      <c r="N122" s="32">
        <f>SUM(I122)</f>
        <v>87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228" t="s">
        <v>953</v>
      </c>
    </row>
    <row r="123" spans="1:24" s="44" customFormat="1" x14ac:dyDescent="0.5">
      <c r="A123" s="256">
        <v>2357</v>
      </c>
      <c r="B123" s="165" t="s">
        <v>13</v>
      </c>
      <c r="C123" s="235">
        <v>10787</v>
      </c>
      <c r="D123" s="32">
        <v>28</v>
      </c>
      <c r="E123" s="32">
        <v>8721</v>
      </c>
      <c r="F123" s="32">
        <v>8</v>
      </c>
      <c r="G123" s="32" t="s">
        <v>25</v>
      </c>
      <c r="H123" s="32" t="s">
        <v>25</v>
      </c>
      <c r="I123" s="32">
        <v>96.5</v>
      </c>
      <c r="J123" s="32"/>
      <c r="K123" s="32">
        <f>SUM(I123)</f>
        <v>96.5</v>
      </c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228" t="s">
        <v>32</v>
      </c>
    </row>
    <row r="124" spans="1:24" s="44" customFormat="1" x14ac:dyDescent="0.5">
      <c r="A124" s="256">
        <v>2358</v>
      </c>
      <c r="B124" s="165" t="s">
        <v>13</v>
      </c>
      <c r="C124" s="218">
        <v>42397</v>
      </c>
      <c r="D124" s="33" t="s">
        <v>954</v>
      </c>
      <c r="E124" s="32">
        <v>638</v>
      </c>
      <c r="F124" s="32">
        <v>8</v>
      </c>
      <c r="G124" s="32" t="s">
        <v>25</v>
      </c>
      <c r="H124" s="32">
        <v>2</v>
      </c>
      <c r="I124" s="32">
        <v>44</v>
      </c>
      <c r="J124" s="32"/>
      <c r="K124" s="32">
        <f>SUM(H124*100+I124)</f>
        <v>244</v>
      </c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228" t="s">
        <v>32</v>
      </c>
    </row>
    <row r="125" spans="1:24" s="44" customFormat="1" x14ac:dyDescent="0.5">
      <c r="A125" s="256">
        <v>2359</v>
      </c>
      <c r="B125" s="165" t="s">
        <v>13</v>
      </c>
      <c r="C125" s="235">
        <v>42233</v>
      </c>
      <c r="D125" s="32">
        <v>673</v>
      </c>
      <c r="E125" s="32">
        <v>640</v>
      </c>
      <c r="F125" s="32">
        <v>8</v>
      </c>
      <c r="G125" s="32" t="s">
        <v>25</v>
      </c>
      <c r="H125" s="32">
        <v>1</v>
      </c>
      <c r="I125" s="32">
        <v>81</v>
      </c>
      <c r="J125" s="32"/>
      <c r="K125" s="32">
        <f>SUM(H125*100+I125)</f>
        <v>181</v>
      </c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228" t="s">
        <v>32</v>
      </c>
    </row>
    <row r="126" spans="1:24" s="44" customFormat="1" x14ac:dyDescent="0.5">
      <c r="A126" s="256">
        <v>2360</v>
      </c>
      <c r="B126" s="165" t="s">
        <v>13</v>
      </c>
      <c r="C126" s="235">
        <v>42389</v>
      </c>
      <c r="D126" s="32">
        <v>674</v>
      </c>
      <c r="E126" s="32">
        <v>641</v>
      </c>
      <c r="F126" s="32">
        <v>8</v>
      </c>
      <c r="G126" s="32" t="s">
        <v>25</v>
      </c>
      <c r="H126" s="32" t="s">
        <v>25</v>
      </c>
      <c r="I126" s="32">
        <v>59.7</v>
      </c>
      <c r="J126" s="32"/>
      <c r="K126" s="32">
        <f>SUM(I126)</f>
        <v>59.7</v>
      </c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228" t="s">
        <v>32</v>
      </c>
    </row>
    <row r="127" spans="1:24" s="44" customFormat="1" x14ac:dyDescent="0.5">
      <c r="A127" s="256">
        <v>2361</v>
      </c>
      <c r="B127" s="165" t="s">
        <v>13</v>
      </c>
      <c r="C127" s="235">
        <v>10954</v>
      </c>
      <c r="D127" s="32">
        <v>50</v>
      </c>
      <c r="E127" s="32">
        <v>8789</v>
      </c>
      <c r="F127" s="32">
        <v>8</v>
      </c>
      <c r="G127" s="32" t="s">
        <v>25</v>
      </c>
      <c r="H127" s="32" t="s">
        <v>25</v>
      </c>
      <c r="I127" s="32">
        <v>99.7</v>
      </c>
      <c r="J127" s="32"/>
      <c r="K127" s="32"/>
      <c r="L127" s="32">
        <f>SUM(I127)</f>
        <v>99.7</v>
      </c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228" t="s">
        <v>150</v>
      </c>
    </row>
    <row r="128" spans="1:24" s="44" customFormat="1" x14ac:dyDescent="0.5">
      <c r="A128" s="256">
        <v>2362</v>
      </c>
      <c r="B128" s="165" t="s">
        <v>13</v>
      </c>
      <c r="C128" s="235">
        <v>10955</v>
      </c>
      <c r="D128" s="32">
        <v>51</v>
      </c>
      <c r="E128" s="32">
        <v>8790</v>
      </c>
      <c r="F128" s="32">
        <v>8</v>
      </c>
      <c r="G128" s="32" t="s">
        <v>25</v>
      </c>
      <c r="H128" s="32" t="s">
        <v>25</v>
      </c>
      <c r="I128" s="32">
        <v>59.7</v>
      </c>
      <c r="J128" s="32"/>
      <c r="K128" s="32"/>
      <c r="L128" s="32"/>
      <c r="M128" s="32"/>
      <c r="N128" s="32">
        <f>SUM(I128)</f>
        <v>59.7</v>
      </c>
      <c r="O128" s="32"/>
      <c r="P128" s="32"/>
      <c r="Q128" s="32"/>
      <c r="R128" s="32"/>
      <c r="S128" s="32"/>
      <c r="T128" s="32"/>
      <c r="U128" s="32"/>
      <c r="V128" s="32"/>
      <c r="W128" s="32"/>
      <c r="X128" s="228" t="s">
        <v>869</v>
      </c>
    </row>
    <row r="129" spans="1:24" s="44" customFormat="1" x14ac:dyDescent="0.5">
      <c r="A129" s="256">
        <v>2363</v>
      </c>
      <c r="B129" s="165" t="s">
        <v>13</v>
      </c>
      <c r="C129" s="235">
        <v>5896</v>
      </c>
      <c r="D129" s="32">
        <v>20</v>
      </c>
      <c r="E129" s="32">
        <v>5977</v>
      </c>
      <c r="F129" s="32">
        <v>8</v>
      </c>
      <c r="G129" s="32" t="s">
        <v>25</v>
      </c>
      <c r="H129" s="32">
        <v>1</v>
      </c>
      <c r="I129" s="32">
        <v>15</v>
      </c>
      <c r="J129" s="32"/>
      <c r="K129" s="32">
        <f>SUM(H129*100+I129)</f>
        <v>115</v>
      </c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228" t="s">
        <v>32</v>
      </c>
    </row>
    <row r="130" spans="1:24" s="44" customFormat="1" x14ac:dyDescent="0.5">
      <c r="A130" s="256">
        <v>2364</v>
      </c>
      <c r="B130" s="165" t="s">
        <v>13</v>
      </c>
      <c r="C130" s="235">
        <v>42252</v>
      </c>
      <c r="D130" s="32">
        <v>676</v>
      </c>
      <c r="E130" s="32">
        <v>643</v>
      </c>
      <c r="F130" s="32">
        <v>8</v>
      </c>
      <c r="G130" s="32" t="s">
        <v>25</v>
      </c>
      <c r="H130" s="32">
        <v>2</v>
      </c>
      <c r="I130" s="32">
        <v>76</v>
      </c>
      <c r="J130" s="32"/>
      <c r="K130" s="32"/>
      <c r="L130" s="32"/>
      <c r="M130" s="32"/>
      <c r="N130" s="32">
        <f>SUM(H130*100+I130)</f>
        <v>276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228" t="s">
        <v>103</v>
      </c>
    </row>
    <row r="131" spans="1:24" s="44" customFormat="1" x14ac:dyDescent="0.5">
      <c r="A131" s="256">
        <v>2365</v>
      </c>
      <c r="B131" s="165" t="s">
        <v>13</v>
      </c>
      <c r="C131" s="235">
        <v>42251</v>
      </c>
      <c r="D131" s="32">
        <v>677</v>
      </c>
      <c r="E131" s="32">
        <v>644</v>
      </c>
      <c r="F131" s="32">
        <v>8</v>
      </c>
      <c r="G131" s="32" t="s">
        <v>25</v>
      </c>
      <c r="H131" s="32">
        <v>1</v>
      </c>
      <c r="I131" s="32">
        <v>62</v>
      </c>
      <c r="J131" s="32"/>
      <c r="K131" s="32"/>
      <c r="L131" s="32"/>
      <c r="M131" s="32"/>
      <c r="N131" s="32">
        <f>SUM(H131*100+I131)</f>
        <v>162</v>
      </c>
      <c r="O131" s="32"/>
      <c r="P131" s="32"/>
      <c r="Q131" s="32"/>
      <c r="R131" s="32"/>
      <c r="S131" s="32"/>
      <c r="T131" s="32"/>
      <c r="U131" s="32"/>
      <c r="V131" s="32"/>
      <c r="W131" s="32"/>
      <c r="X131" s="228" t="s">
        <v>103</v>
      </c>
    </row>
    <row r="132" spans="1:24" s="44" customFormat="1" x14ac:dyDescent="0.5">
      <c r="A132" s="256">
        <v>2366</v>
      </c>
      <c r="B132" s="165" t="s">
        <v>13</v>
      </c>
      <c r="C132" s="235">
        <v>42250</v>
      </c>
      <c r="D132" s="32">
        <v>678</v>
      </c>
      <c r="E132" s="32">
        <v>645</v>
      </c>
      <c r="F132" s="32">
        <v>8</v>
      </c>
      <c r="G132" s="32" t="s">
        <v>25</v>
      </c>
      <c r="H132" s="32">
        <v>1</v>
      </c>
      <c r="I132" s="32">
        <v>19</v>
      </c>
      <c r="J132" s="32"/>
      <c r="K132" s="32">
        <f>SUM(H132*100+I132)</f>
        <v>119</v>
      </c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228" t="s">
        <v>32</v>
      </c>
    </row>
    <row r="133" spans="1:24" s="44" customFormat="1" x14ac:dyDescent="0.5">
      <c r="A133" s="256">
        <v>2367</v>
      </c>
      <c r="B133" s="165" t="s">
        <v>13</v>
      </c>
      <c r="C133" s="235">
        <v>42248</v>
      </c>
      <c r="D133" s="32">
        <v>683</v>
      </c>
      <c r="E133" s="32">
        <v>150</v>
      </c>
      <c r="F133" s="32">
        <v>8</v>
      </c>
      <c r="G133" s="32" t="s">
        <v>25</v>
      </c>
      <c r="H133" s="32">
        <v>2</v>
      </c>
      <c r="I133" s="32">
        <v>63</v>
      </c>
      <c r="J133" s="32"/>
      <c r="K133" s="32"/>
      <c r="L133" s="32"/>
      <c r="M133" s="32"/>
      <c r="N133" s="32">
        <f>SUM(H133*100+I133)</f>
        <v>263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228" t="s">
        <v>321</v>
      </c>
    </row>
    <row r="134" spans="1:24" s="44" customFormat="1" x14ac:dyDescent="0.5">
      <c r="A134" s="256">
        <v>2368</v>
      </c>
      <c r="B134" s="165" t="s">
        <v>13</v>
      </c>
      <c r="C134" s="235">
        <v>41943</v>
      </c>
      <c r="D134" s="32">
        <v>681</v>
      </c>
      <c r="E134" s="32">
        <v>648</v>
      </c>
      <c r="F134" s="32">
        <v>8</v>
      </c>
      <c r="G134" s="32" t="s">
        <v>25</v>
      </c>
      <c r="H134" s="32">
        <v>1</v>
      </c>
      <c r="I134" s="32">
        <v>56</v>
      </c>
      <c r="J134" s="32"/>
      <c r="K134" s="32">
        <f>SUM(H134*100+I134)</f>
        <v>156</v>
      </c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228" t="s">
        <v>32</v>
      </c>
    </row>
    <row r="135" spans="1:24" s="44" customFormat="1" x14ac:dyDescent="0.5">
      <c r="A135" s="256">
        <v>2369</v>
      </c>
      <c r="B135" s="165" t="s">
        <v>13</v>
      </c>
      <c r="C135" s="235">
        <v>41942</v>
      </c>
      <c r="D135" s="32">
        <v>672</v>
      </c>
      <c r="E135" s="32">
        <v>649</v>
      </c>
      <c r="F135" s="32">
        <v>8</v>
      </c>
      <c r="G135" s="32" t="s">
        <v>25</v>
      </c>
      <c r="H135" s="32">
        <v>1</v>
      </c>
      <c r="I135" s="32">
        <v>31</v>
      </c>
      <c r="J135" s="32"/>
      <c r="K135" s="32"/>
      <c r="L135" s="32"/>
      <c r="M135" s="32"/>
      <c r="N135" s="32">
        <f>SUM(H135*100+I135)</f>
        <v>131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228" t="s">
        <v>103</v>
      </c>
    </row>
    <row r="136" spans="1:24" s="44" customFormat="1" x14ac:dyDescent="0.5">
      <c r="A136" s="256">
        <v>2370</v>
      </c>
      <c r="B136" s="165" t="s">
        <v>13</v>
      </c>
      <c r="C136" s="235">
        <v>42266</v>
      </c>
      <c r="D136" s="32">
        <v>691</v>
      </c>
      <c r="E136" s="32">
        <v>658</v>
      </c>
      <c r="F136" s="32">
        <v>8</v>
      </c>
      <c r="G136" s="32" t="s">
        <v>25</v>
      </c>
      <c r="H136" s="32">
        <v>3</v>
      </c>
      <c r="I136" s="32">
        <v>97</v>
      </c>
      <c r="J136" s="32"/>
      <c r="K136" s="32"/>
      <c r="L136" s="32"/>
      <c r="M136" s="32"/>
      <c r="N136" s="32">
        <f>SUM(H136*100+I136)</f>
        <v>397</v>
      </c>
      <c r="O136" s="32"/>
      <c r="P136" s="32"/>
      <c r="Q136" s="32"/>
      <c r="R136" s="32"/>
      <c r="S136" s="32"/>
      <c r="T136" s="32"/>
      <c r="U136" s="32"/>
      <c r="V136" s="32"/>
      <c r="W136" s="32"/>
      <c r="X136" s="228" t="s">
        <v>96</v>
      </c>
    </row>
    <row r="137" spans="1:24" s="44" customFormat="1" x14ac:dyDescent="0.5">
      <c r="A137" s="256">
        <v>2371</v>
      </c>
      <c r="B137" s="165" t="s">
        <v>13</v>
      </c>
      <c r="C137" s="235">
        <v>42268</v>
      </c>
      <c r="D137" s="32">
        <v>689</v>
      </c>
      <c r="E137" s="32">
        <v>656</v>
      </c>
      <c r="F137" s="32">
        <v>8</v>
      </c>
      <c r="G137" s="32" t="s">
        <v>25</v>
      </c>
      <c r="H137" s="32">
        <v>2</v>
      </c>
      <c r="I137" s="32">
        <v>96</v>
      </c>
      <c r="J137" s="32"/>
      <c r="K137" s="32"/>
      <c r="L137" s="32"/>
      <c r="M137" s="32"/>
      <c r="N137" s="32">
        <f>SUM(H137*100+I137)</f>
        <v>296</v>
      </c>
      <c r="O137" s="32"/>
      <c r="P137" s="32"/>
      <c r="Q137" s="32"/>
      <c r="R137" s="32"/>
      <c r="S137" s="32"/>
      <c r="T137" s="32"/>
      <c r="U137" s="32"/>
      <c r="V137" s="32"/>
      <c r="W137" s="32"/>
      <c r="X137" s="228" t="s">
        <v>96</v>
      </c>
    </row>
    <row r="138" spans="1:24" s="44" customFormat="1" x14ac:dyDescent="0.5">
      <c r="A138" s="256">
        <v>2372</v>
      </c>
      <c r="B138" s="165" t="s">
        <v>13</v>
      </c>
      <c r="C138" s="235">
        <v>42269</v>
      </c>
      <c r="D138" s="32">
        <v>688</v>
      </c>
      <c r="E138" s="32">
        <v>655</v>
      </c>
      <c r="F138" s="32">
        <v>8</v>
      </c>
      <c r="G138" s="32" t="s">
        <v>25</v>
      </c>
      <c r="H138" s="32">
        <v>1</v>
      </c>
      <c r="I138" s="32">
        <v>5.6</v>
      </c>
      <c r="J138" s="32"/>
      <c r="K138" s="32">
        <f>SUM(H138*100+I138)</f>
        <v>105.6</v>
      </c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228" t="s">
        <v>32</v>
      </c>
    </row>
    <row r="139" spans="1:24" s="44" customFormat="1" x14ac:dyDescent="0.5">
      <c r="A139" s="256">
        <v>2373</v>
      </c>
      <c r="B139" s="165" t="s">
        <v>13</v>
      </c>
      <c r="C139" s="235">
        <v>42247</v>
      </c>
      <c r="D139" s="32">
        <v>685</v>
      </c>
      <c r="E139" s="32">
        <v>652</v>
      </c>
      <c r="F139" s="32">
        <v>8</v>
      </c>
      <c r="G139" s="32" t="s">
        <v>25</v>
      </c>
      <c r="H139" s="32">
        <v>2</v>
      </c>
      <c r="I139" s="32">
        <v>3</v>
      </c>
      <c r="J139" s="32"/>
      <c r="K139" s="32"/>
      <c r="L139" s="32"/>
      <c r="M139" s="32"/>
      <c r="N139" s="32">
        <f>SUM(H139*100+I139)</f>
        <v>203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228" t="s">
        <v>96</v>
      </c>
    </row>
    <row r="140" spans="1:24" s="44" customFormat="1" x14ac:dyDescent="0.5">
      <c r="A140" s="256">
        <v>2374</v>
      </c>
      <c r="B140" s="165" t="s">
        <v>13</v>
      </c>
      <c r="C140" s="235">
        <v>42245</v>
      </c>
      <c r="D140" s="32">
        <v>687</v>
      </c>
      <c r="E140" s="32">
        <v>654</v>
      </c>
      <c r="F140" s="32">
        <v>8</v>
      </c>
      <c r="G140" s="32" t="s">
        <v>25</v>
      </c>
      <c r="H140" s="32" t="s">
        <v>25</v>
      </c>
      <c r="I140" s="32">
        <v>77</v>
      </c>
      <c r="J140" s="32">
        <f>SUM(I140)</f>
        <v>77</v>
      </c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228" t="s">
        <v>955</v>
      </c>
    </row>
    <row r="141" spans="1:24" s="44" customFormat="1" x14ac:dyDescent="0.5">
      <c r="A141" s="256">
        <v>2375</v>
      </c>
      <c r="B141" s="165" t="s">
        <v>13</v>
      </c>
      <c r="C141" s="235">
        <v>42246</v>
      </c>
      <c r="D141" s="32">
        <v>686</v>
      </c>
      <c r="E141" s="32">
        <v>653</v>
      </c>
      <c r="F141" s="32">
        <v>8</v>
      </c>
      <c r="G141" s="32" t="s">
        <v>25</v>
      </c>
      <c r="H141" s="32" t="s">
        <v>25</v>
      </c>
      <c r="I141" s="32">
        <v>87</v>
      </c>
      <c r="J141" s="32"/>
      <c r="K141" s="32"/>
      <c r="L141" s="32"/>
      <c r="M141" s="32"/>
      <c r="N141" s="32">
        <f>SUM(I141)</f>
        <v>87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228" t="s">
        <v>103</v>
      </c>
    </row>
    <row r="142" spans="1:24" s="44" customFormat="1" x14ac:dyDescent="0.5">
      <c r="A142" s="256">
        <v>2376</v>
      </c>
      <c r="B142" s="165" t="s">
        <v>13</v>
      </c>
      <c r="C142" s="235">
        <v>42223</v>
      </c>
      <c r="D142" s="32">
        <v>284</v>
      </c>
      <c r="E142" s="32">
        <v>651</v>
      </c>
      <c r="F142" s="32">
        <v>8</v>
      </c>
      <c r="G142" s="32" t="s">
        <v>25</v>
      </c>
      <c r="H142" s="32">
        <v>2</v>
      </c>
      <c r="I142" s="32">
        <v>3</v>
      </c>
      <c r="J142" s="32"/>
      <c r="K142" s="32"/>
      <c r="L142" s="32"/>
      <c r="M142" s="32"/>
      <c r="N142" s="32">
        <f>SUM(H142*100+I142)</f>
        <v>203</v>
      </c>
      <c r="O142" s="32"/>
      <c r="P142" s="32"/>
      <c r="Q142" s="32"/>
      <c r="R142" s="32"/>
      <c r="S142" s="32"/>
      <c r="T142" s="32"/>
      <c r="U142" s="32"/>
      <c r="V142" s="32"/>
      <c r="W142" s="32"/>
      <c r="X142" s="228" t="s">
        <v>103</v>
      </c>
    </row>
    <row r="143" spans="1:24" s="44" customFormat="1" x14ac:dyDescent="0.5">
      <c r="A143" s="256">
        <v>2377</v>
      </c>
      <c r="B143" s="165" t="s">
        <v>13</v>
      </c>
      <c r="C143" s="235">
        <v>42275</v>
      </c>
      <c r="D143" s="32">
        <v>700</v>
      </c>
      <c r="E143" s="32">
        <v>667</v>
      </c>
      <c r="F143" s="32">
        <v>8</v>
      </c>
      <c r="G143" s="32" t="s">
        <v>25</v>
      </c>
      <c r="H143" s="32">
        <v>2</v>
      </c>
      <c r="I143" s="32">
        <v>60</v>
      </c>
      <c r="J143" s="32"/>
      <c r="K143" s="32">
        <f>SUM(H143*100+I143)</f>
        <v>260</v>
      </c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228" t="s">
        <v>32</v>
      </c>
    </row>
    <row r="144" spans="1:24" s="44" customFormat="1" x14ac:dyDescent="0.5">
      <c r="A144" s="256">
        <v>2378</v>
      </c>
      <c r="B144" s="165" t="s">
        <v>13</v>
      </c>
      <c r="C144" s="235">
        <v>41941</v>
      </c>
      <c r="D144" s="32">
        <v>701</v>
      </c>
      <c r="E144" s="32">
        <v>668</v>
      </c>
      <c r="F144" s="32">
        <v>8</v>
      </c>
      <c r="G144" s="32" t="s">
        <v>25</v>
      </c>
      <c r="H144" s="32">
        <v>1</v>
      </c>
      <c r="I144" s="32">
        <v>53</v>
      </c>
      <c r="J144" s="32"/>
      <c r="K144" s="32"/>
      <c r="L144" s="32"/>
      <c r="M144" s="32"/>
      <c r="N144" s="32">
        <f>SUM(H144*100+I144)</f>
        <v>153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228" t="s">
        <v>193</v>
      </c>
    </row>
    <row r="145" spans="1:24" s="44" customFormat="1" x14ac:dyDescent="0.5">
      <c r="A145" s="256">
        <v>2379</v>
      </c>
      <c r="B145" s="165" t="s">
        <v>13</v>
      </c>
      <c r="C145" s="235">
        <v>1022</v>
      </c>
      <c r="D145" s="32">
        <v>3</v>
      </c>
      <c r="E145" s="32">
        <v>4447</v>
      </c>
      <c r="F145" s="32">
        <v>8</v>
      </c>
      <c r="G145" s="32" t="s">
        <v>25</v>
      </c>
      <c r="H145" s="32" t="s">
        <v>25</v>
      </c>
      <c r="I145" s="32">
        <v>64</v>
      </c>
      <c r="J145" s="32">
        <f>SUM(I145)</f>
        <v>64</v>
      </c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228" t="s">
        <v>364</v>
      </c>
    </row>
    <row r="146" spans="1:24" s="44" customFormat="1" x14ac:dyDescent="0.5">
      <c r="A146" s="256">
        <v>2380</v>
      </c>
      <c r="B146" s="165" t="s">
        <v>13</v>
      </c>
      <c r="C146" s="235">
        <v>358</v>
      </c>
      <c r="D146" s="32">
        <v>2</v>
      </c>
      <c r="E146" s="32">
        <v>4199</v>
      </c>
      <c r="F146" s="32">
        <v>8</v>
      </c>
      <c r="G146" s="32" t="s">
        <v>25</v>
      </c>
      <c r="H146" s="32" t="s">
        <v>25</v>
      </c>
      <c r="I146" s="32">
        <v>50</v>
      </c>
      <c r="J146" s="32"/>
      <c r="K146" s="32">
        <f>SUM(I146)</f>
        <v>50</v>
      </c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228" t="s">
        <v>32</v>
      </c>
    </row>
    <row r="147" spans="1:24" s="44" customFormat="1" x14ac:dyDescent="0.5">
      <c r="A147" s="256">
        <v>2381</v>
      </c>
      <c r="B147" s="165" t="s">
        <v>13</v>
      </c>
      <c r="C147" s="235">
        <v>1063</v>
      </c>
      <c r="D147" s="32">
        <v>4</v>
      </c>
      <c r="E147" s="32">
        <v>4444</v>
      </c>
      <c r="F147" s="32">
        <v>8</v>
      </c>
      <c r="G147" s="32" t="s">
        <v>25</v>
      </c>
      <c r="H147" s="32">
        <v>1</v>
      </c>
      <c r="I147" s="32">
        <v>46.3</v>
      </c>
      <c r="J147" s="32"/>
      <c r="K147" s="32">
        <f>SUM(H147*100+I147)</f>
        <v>146.30000000000001</v>
      </c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228" t="s">
        <v>32</v>
      </c>
    </row>
    <row r="148" spans="1:24" s="44" customFormat="1" x14ac:dyDescent="0.5">
      <c r="A148" s="256">
        <v>2382</v>
      </c>
      <c r="B148" s="165" t="s">
        <v>13</v>
      </c>
      <c r="C148" s="235">
        <v>42365</v>
      </c>
      <c r="D148" s="32">
        <v>692</v>
      </c>
      <c r="E148" s="32">
        <v>659</v>
      </c>
      <c r="F148" s="32">
        <v>8</v>
      </c>
      <c r="G148" s="32" t="s">
        <v>25</v>
      </c>
      <c r="H148" s="32" t="s">
        <v>25</v>
      </c>
      <c r="I148" s="32">
        <v>76</v>
      </c>
      <c r="J148" s="32"/>
      <c r="K148" s="32">
        <f>SUM(I148)</f>
        <v>76</v>
      </c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228" t="s">
        <v>956</v>
      </c>
    </row>
    <row r="149" spans="1:24" s="44" customFormat="1" x14ac:dyDescent="0.5">
      <c r="A149" s="319" t="s">
        <v>2034</v>
      </c>
      <c r="B149" s="319"/>
      <c r="C149" s="319"/>
      <c r="D149" s="319"/>
      <c r="E149" s="319"/>
      <c r="F149" s="319"/>
      <c r="G149" s="319"/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19"/>
      <c r="W149" s="319"/>
      <c r="X149" s="319"/>
    </row>
    <row r="150" spans="1:24" s="44" customFormat="1" x14ac:dyDescent="0.5">
      <c r="A150" s="323" t="s">
        <v>1102</v>
      </c>
      <c r="B150" s="323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</row>
    <row r="151" spans="1:24" s="44" customFormat="1" x14ac:dyDescent="0.5">
      <c r="A151" s="324" t="s">
        <v>1069</v>
      </c>
      <c r="B151" s="324"/>
      <c r="C151" s="324"/>
      <c r="D151" s="324"/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</row>
    <row r="152" spans="1:24" s="44" customFormat="1" x14ac:dyDescent="0.5">
      <c r="A152" s="319" t="s">
        <v>1070</v>
      </c>
      <c r="B152" s="319"/>
      <c r="C152" s="319"/>
      <c r="D152" s="319"/>
      <c r="E152" s="319"/>
      <c r="F152" s="319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</row>
    <row r="153" spans="1:24" s="44" customFormat="1" x14ac:dyDescent="0.5">
      <c r="A153" s="325" t="s">
        <v>1071</v>
      </c>
      <c r="B153" s="219"/>
      <c r="C153" s="220"/>
      <c r="D153" s="327" t="s">
        <v>0</v>
      </c>
      <c r="E153" s="327" t="s">
        <v>1</v>
      </c>
      <c r="F153" s="220"/>
      <c r="G153" s="329" t="s">
        <v>18</v>
      </c>
      <c r="H153" s="330"/>
      <c r="I153" s="331"/>
      <c r="J153" s="332" t="s">
        <v>1088</v>
      </c>
      <c r="K153" s="333"/>
      <c r="L153" s="333"/>
      <c r="M153" s="333"/>
      <c r="N153" s="334"/>
      <c r="O153" s="335" t="s">
        <v>1101</v>
      </c>
      <c r="P153" s="335"/>
      <c r="Q153" s="335"/>
      <c r="R153" s="335"/>
      <c r="S153" s="335"/>
      <c r="T153" s="335"/>
      <c r="U153" s="335"/>
      <c r="V153" s="335"/>
      <c r="W153" s="335"/>
      <c r="X153" s="320" t="s">
        <v>12</v>
      </c>
    </row>
    <row r="154" spans="1:24" s="44" customFormat="1" x14ac:dyDescent="0.5">
      <c r="A154" s="326"/>
      <c r="B154" s="221" t="s">
        <v>1072</v>
      </c>
      <c r="C154" s="223" t="s">
        <v>1073</v>
      </c>
      <c r="D154" s="328"/>
      <c r="E154" s="328"/>
      <c r="F154" s="223" t="s">
        <v>1075</v>
      </c>
      <c r="G154" s="327" t="s">
        <v>19</v>
      </c>
      <c r="H154" s="336" t="s">
        <v>20</v>
      </c>
      <c r="I154" s="327" t="s">
        <v>21</v>
      </c>
      <c r="J154" s="225"/>
      <c r="K154" s="320" t="s">
        <v>1079</v>
      </c>
      <c r="L154" s="337" t="s">
        <v>1080</v>
      </c>
      <c r="M154" s="226"/>
      <c r="N154" s="234" t="s">
        <v>1086</v>
      </c>
      <c r="O154" s="338" t="s">
        <v>1071</v>
      </c>
      <c r="P154" s="219"/>
      <c r="Q154" s="219"/>
      <c r="R154" s="219"/>
      <c r="S154" s="341" t="s">
        <v>1088</v>
      </c>
      <c r="T154" s="342"/>
      <c r="U154" s="342"/>
      <c r="V154" s="342"/>
      <c r="W154" s="343"/>
      <c r="X154" s="321"/>
    </row>
    <row r="155" spans="1:24" s="44" customFormat="1" x14ac:dyDescent="0.5">
      <c r="A155" s="326"/>
      <c r="B155" s="221" t="s">
        <v>22</v>
      </c>
      <c r="C155" s="223" t="s">
        <v>1074</v>
      </c>
      <c r="D155" s="328"/>
      <c r="E155" s="328"/>
      <c r="F155" s="229" t="s">
        <v>1076</v>
      </c>
      <c r="G155" s="328"/>
      <c r="H155" s="336"/>
      <c r="I155" s="328"/>
      <c r="J155" s="225" t="s">
        <v>1078</v>
      </c>
      <c r="K155" s="321"/>
      <c r="L155" s="337"/>
      <c r="M155" s="230" t="s">
        <v>1081</v>
      </c>
      <c r="N155" s="234" t="s">
        <v>1085</v>
      </c>
      <c r="O155" s="339"/>
      <c r="P155" s="221"/>
      <c r="Q155" s="221" t="s">
        <v>1072</v>
      </c>
      <c r="R155" s="221" t="s">
        <v>1094</v>
      </c>
      <c r="S155" s="226"/>
      <c r="T155" s="344" t="s">
        <v>1079</v>
      </c>
      <c r="U155" s="320" t="s">
        <v>1080</v>
      </c>
      <c r="V155" s="233"/>
      <c r="W155" s="226" t="s">
        <v>1097</v>
      </c>
      <c r="X155" s="321"/>
    </row>
    <row r="156" spans="1:24" s="44" customFormat="1" x14ac:dyDescent="0.5">
      <c r="A156" s="326"/>
      <c r="B156" s="221"/>
      <c r="C156" s="223" t="s">
        <v>861</v>
      </c>
      <c r="D156" s="328"/>
      <c r="E156" s="328"/>
      <c r="F156" s="223" t="s">
        <v>1077</v>
      </c>
      <c r="G156" s="328"/>
      <c r="H156" s="336"/>
      <c r="I156" s="328"/>
      <c r="J156" s="225" t="s">
        <v>1082</v>
      </c>
      <c r="K156" s="321"/>
      <c r="L156" s="337"/>
      <c r="M156" s="230" t="s">
        <v>1084</v>
      </c>
      <c r="N156" s="234" t="s">
        <v>1087</v>
      </c>
      <c r="O156" s="339"/>
      <c r="P156" s="221" t="s">
        <v>1090</v>
      </c>
      <c r="Q156" s="221" t="s">
        <v>1091</v>
      </c>
      <c r="R156" s="221" t="s">
        <v>1095</v>
      </c>
      <c r="S156" s="230" t="s">
        <v>1078</v>
      </c>
      <c r="T156" s="345"/>
      <c r="U156" s="321"/>
      <c r="V156" s="233" t="s">
        <v>1081</v>
      </c>
      <c r="W156" s="230" t="s">
        <v>1098</v>
      </c>
      <c r="X156" s="321"/>
    </row>
    <row r="157" spans="1:24" s="44" customFormat="1" x14ac:dyDescent="0.5">
      <c r="A157" s="221"/>
      <c r="B157" s="221"/>
      <c r="C157" s="223"/>
      <c r="D157" s="223"/>
      <c r="E157" s="223"/>
      <c r="F157" s="223"/>
      <c r="G157" s="328"/>
      <c r="H157" s="336"/>
      <c r="I157" s="328"/>
      <c r="J157" s="225" t="s">
        <v>1083</v>
      </c>
      <c r="K157" s="321"/>
      <c r="L157" s="337"/>
      <c r="M157" s="230" t="s">
        <v>1085</v>
      </c>
      <c r="N157" s="234" t="s">
        <v>1072</v>
      </c>
      <c r="O157" s="339"/>
      <c r="P157" s="221"/>
      <c r="Q157" s="221" t="s">
        <v>1092</v>
      </c>
      <c r="R157" s="221" t="s">
        <v>1096</v>
      </c>
      <c r="S157" s="230" t="s">
        <v>1082</v>
      </c>
      <c r="T157" s="345"/>
      <c r="U157" s="321"/>
      <c r="V157" s="233" t="s">
        <v>1084</v>
      </c>
      <c r="W157" s="230" t="s">
        <v>1091</v>
      </c>
      <c r="X157" s="321"/>
    </row>
    <row r="158" spans="1:24" s="44" customFormat="1" x14ac:dyDescent="0.5">
      <c r="A158" s="193"/>
      <c r="B158" s="33"/>
      <c r="C158" s="32"/>
      <c r="D158" s="32"/>
      <c r="E158" s="32"/>
      <c r="F158" s="32"/>
      <c r="G158" s="32"/>
      <c r="H158" s="121"/>
      <c r="I158" s="32"/>
      <c r="J158" s="118"/>
      <c r="K158" s="32"/>
      <c r="L158" s="121"/>
      <c r="M158" s="32"/>
      <c r="N158" s="235"/>
      <c r="O158" s="340"/>
      <c r="P158" s="33"/>
      <c r="Q158" s="33" t="s">
        <v>1093</v>
      </c>
      <c r="R158" s="33"/>
      <c r="S158" s="228" t="s">
        <v>1083</v>
      </c>
      <c r="T158" s="346"/>
      <c r="U158" s="322"/>
      <c r="V158" s="236" t="s">
        <v>1085</v>
      </c>
      <c r="W158" s="228" t="s">
        <v>1099</v>
      </c>
      <c r="X158" s="322"/>
    </row>
    <row r="159" spans="1:24" s="44" customFormat="1" x14ac:dyDescent="0.5">
      <c r="A159" s="256">
        <v>2383</v>
      </c>
      <c r="B159" s="165" t="s">
        <v>13</v>
      </c>
      <c r="C159" s="235">
        <v>42264</v>
      </c>
      <c r="D159" s="32">
        <v>693</v>
      </c>
      <c r="E159" s="32">
        <v>660</v>
      </c>
      <c r="F159" s="32">
        <v>8</v>
      </c>
      <c r="G159" s="32" t="s">
        <v>25</v>
      </c>
      <c r="H159" s="32" t="s">
        <v>25</v>
      </c>
      <c r="I159" s="32">
        <v>61</v>
      </c>
      <c r="J159" s="32"/>
      <c r="K159" s="32">
        <f>SUM(I159)</f>
        <v>61</v>
      </c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228" t="s">
        <v>957</v>
      </c>
    </row>
    <row r="160" spans="1:24" s="44" customFormat="1" x14ac:dyDescent="0.5">
      <c r="A160" s="256">
        <v>2384</v>
      </c>
      <c r="B160" s="165" t="s">
        <v>13</v>
      </c>
      <c r="C160" s="235">
        <v>42263</v>
      </c>
      <c r="D160" s="32">
        <v>694</v>
      </c>
      <c r="E160" s="32">
        <v>661</v>
      </c>
      <c r="F160" s="32">
        <v>8</v>
      </c>
      <c r="G160" s="32" t="s">
        <v>25</v>
      </c>
      <c r="H160" s="32">
        <v>1</v>
      </c>
      <c r="I160" s="32">
        <v>87</v>
      </c>
      <c r="J160" s="32"/>
      <c r="K160" s="32">
        <f>SUM(H160*100+I160)</f>
        <v>187</v>
      </c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228" t="s">
        <v>32</v>
      </c>
    </row>
    <row r="161" spans="1:24" s="44" customFormat="1" x14ac:dyDescent="0.5">
      <c r="A161" s="256">
        <v>2385</v>
      </c>
      <c r="B161" s="165" t="s">
        <v>13</v>
      </c>
      <c r="C161" s="235">
        <v>42262</v>
      </c>
      <c r="D161" s="32">
        <v>695</v>
      </c>
      <c r="E161" s="32">
        <v>662</v>
      </c>
      <c r="F161" s="32">
        <v>8</v>
      </c>
      <c r="G161" s="32" t="s">
        <v>25</v>
      </c>
      <c r="H161" s="32">
        <v>3</v>
      </c>
      <c r="I161" s="32">
        <v>4</v>
      </c>
      <c r="J161" s="32"/>
      <c r="K161" s="32"/>
      <c r="L161" s="32"/>
      <c r="M161" s="32"/>
      <c r="N161" s="32">
        <f>SUM(H161*100+I161)</f>
        <v>304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228" t="s">
        <v>103</v>
      </c>
    </row>
    <row r="162" spans="1:24" s="44" customFormat="1" x14ac:dyDescent="0.5">
      <c r="A162" s="256">
        <v>2386</v>
      </c>
      <c r="B162" s="165" t="s">
        <v>13</v>
      </c>
      <c r="C162" s="235">
        <v>42261</v>
      </c>
      <c r="D162" s="32">
        <v>696</v>
      </c>
      <c r="E162" s="32">
        <v>663</v>
      </c>
      <c r="F162" s="32">
        <v>8</v>
      </c>
      <c r="G162" s="32" t="s">
        <v>25</v>
      </c>
      <c r="H162" s="32">
        <v>2</v>
      </c>
      <c r="I162" s="32">
        <v>46</v>
      </c>
      <c r="J162" s="32"/>
      <c r="K162" s="32">
        <f>SUM(H162*100+I162)</f>
        <v>246</v>
      </c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228" t="s">
        <v>32</v>
      </c>
    </row>
    <row r="163" spans="1:24" s="44" customFormat="1" x14ac:dyDescent="0.5">
      <c r="A163" s="256">
        <v>2387</v>
      </c>
      <c r="B163" s="165" t="s">
        <v>13</v>
      </c>
      <c r="C163" s="235">
        <v>42222</v>
      </c>
      <c r="D163" s="32">
        <v>697</v>
      </c>
      <c r="E163" s="32">
        <v>664</v>
      </c>
      <c r="F163" s="32">
        <v>8</v>
      </c>
      <c r="G163" s="32" t="s">
        <v>25</v>
      </c>
      <c r="H163" s="32">
        <v>1</v>
      </c>
      <c r="I163" s="32">
        <v>89</v>
      </c>
      <c r="J163" s="32"/>
      <c r="K163" s="32"/>
      <c r="L163" s="32"/>
      <c r="M163" s="32"/>
      <c r="N163" s="32">
        <f>SUM(H163*100+I163)</f>
        <v>189</v>
      </c>
      <c r="O163" s="32"/>
      <c r="P163" s="32"/>
      <c r="Q163" s="32"/>
      <c r="R163" s="32"/>
      <c r="S163" s="32"/>
      <c r="T163" s="32"/>
      <c r="U163" s="32"/>
      <c r="V163" s="32"/>
      <c r="W163" s="32"/>
      <c r="X163" s="228" t="s">
        <v>96</v>
      </c>
    </row>
    <row r="164" spans="1:24" s="44" customFormat="1" x14ac:dyDescent="0.5">
      <c r="A164" s="256">
        <v>2388</v>
      </c>
      <c r="B164" s="165" t="s">
        <v>13</v>
      </c>
      <c r="C164" s="235">
        <v>11750</v>
      </c>
      <c r="D164" s="32">
        <v>32</v>
      </c>
      <c r="E164" s="32">
        <v>9035</v>
      </c>
      <c r="F164" s="32">
        <v>8</v>
      </c>
      <c r="G164" s="32" t="s">
        <v>25</v>
      </c>
      <c r="H164" s="32" t="s">
        <v>25</v>
      </c>
      <c r="I164" s="32">
        <v>89.4</v>
      </c>
      <c r="J164" s="32"/>
      <c r="K164" s="32">
        <f>SUM(I164)</f>
        <v>89.4</v>
      </c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228" t="s">
        <v>32</v>
      </c>
    </row>
    <row r="165" spans="1:24" s="44" customFormat="1" x14ac:dyDescent="0.5">
      <c r="A165" s="256">
        <v>2389</v>
      </c>
      <c r="B165" s="165" t="s">
        <v>13</v>
      </c>
      <c r="C165" s="235">
        <v>42276</v>
      </c>
      <c r="D165" s="32">
        <v>699</v>
      </c>
      <c r="E165" s="32">
        <v>666</v>
      </c>
      <c r="F165" s="32">
        <v>14</v>
      </c>
      <c r="G165" s="32" t="s">
        <v>25</v>
      </c>
      <c r="H165" s="32">
        <v>1</v>
      </c>
      <c r="I165" s="32">
        <v>8</v>
      </c>
      <c r="J165" s="32"/>
      <c r="K165" s="32">
        <f>SUM(H165*100+I165)</f>
        <v>108</v>
      </c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228" t="s">
        <v>32</v>
      </c>
    </row>
    <row r="166" spans="1:24" s="44" customFormat="1" x14ac:dyDescent="0.5">
      <c r="A166" s="256">
        <v>2390</v>
      </c>
      <c r="B166" s="165" t="s">
        <v>13</v>
      </c>
      <c r="C166" s="235">
        <v>42272</v>
      </c>
      <c r="D166" s="32">
        <v>710</v>
      </c>
      <c r="E166" s="32">
        <v>677</v>
      </c>
      <c r="F166" s="32">
        <v>8</v>
      </c>
      <c r="G166" s="32" t="s">
        <v>25</v>
      </c>
      <c r="H166" s="32" t="s">
        <v>25</v>
      </c>
      <c r="I166" s="32">
        <v>94</v>
      </c>
      <c r="J166" s="32"/>
      <c r="K166" s="32">
        <f>SUM(I166)</f>
        <v>94</v>
      </c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228" t="s">
        <v>32</v>
      </c>
    </row>
    <row r="167" spans="1:24" s="44" customFormat="1" x14ac:dyDescent="0.5">
      <c r="A167" s="256">
        <v>2391</v>
      </c>
      <c r="B167" s="165" t="s">
        <v>13</v>
      </c>
      <c r="C167" s="235">
        <v>42273</v>
      </c>
      <c r="D167" s="32">
        <v>709</v>
      </c>
      <c r="E167" s="32">
        <v>676</v>
      </c>
      <c r="F167" s="32">
        <v>8</v>
      </c>
      <c r="G167" s="32" t="s">
        <v>25</v>
      </c>
      <c r="H167" s="32">
        <v>1</v>
      </c>
      <c r="I167" s="32">
        <v>71</v>
      </c>
      <c r="J167" s="32"/>
      <c r="K167" s="32"/>
      <c r="L167" s="32"/>
      <c r="M167" s="32"/>
      <c r="N167" s="32">
        <f>SUM(H167*100+I167)</f>
        <v>171</v>
      </c>
      <c r="O167" s="32"/>
      <c r="P167" s="32"/>
      <c r="Q167" s="32"/>
      <c r="R167" s="32"/>
      <c r="S167" s="32"/>
      <c r="T167" s="32"/>
      <c r="U167" s="32"/>
      <c r="V167" s="32"/>
      <c r="W167" s="32"/>
      <c r="X167" s="228" t="s">
        <v>193</v>
      </c>
    </row>
    <row r="168" spans="1:24" s="44" customFormat="1" x14ac:dyDescent="0.5">
      <c r="A168" s="256">
        <v>2392</v>
      </c>
      <c r="B168" s="165" t="s">
        <v>13</v>
      </c>
      <c r="C168" s="235">
        <v>42274</v>
      </c>
      <c r="D168" s="32">
        <v>708</v>
      </c>
      <c r="E168" s="32">
        <v>675</v>
      </c>
      <c r="F168" s="32">
        <v>8</v>
      </c>
      <c r="G168" s="32" t="s">
        <v>25</v>
      </c>
      <c r="H168" s="32">
        <v>2</v>
      </c>
      <c r="I168" s="32">
        <v>35</v>
      </c>
      <c r="J168" s="32"/>
      <c r="K168" s="32"/>
      <c r="L168" s="32"/>
      <c r="M168" s="32"/>
      <c r="N168" s="32">
        <f>SUM(H168*100+I168)</f>
        <v>235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228" t="s">
        <v>193</v>
      </c>
    </row>
    <row r="169" spans="1:24" s="44" customFormat="1" x14ac:dyDescent="0.5">
      <c r="A169" s="256">
        <v>2393</v>
      </c>
      <c r="B169" s="165" t="s">
        <v>13</v>
      </c>
      <c r="C169" s="235">
        <v>42426</v>
      </c>
      <c r="D169" s="32">
        <v>707</v>
      </c>
      <c r="E169" s="32">
        <v>674</v>
      </c>
      <c r="F169" s="32">
        <v>13</v>
      </c>
      <c r="G169" s="32" t="s">
        <v>25</v>
      </c>
      <c r="H169" s="32">
        <v>1</v>
      </c>
      <c r="I169" s="32">
        <v>19.8</v>
      </c>
      <c r="J169" s="32"/>
      <c r="K169" s="32">
        <f>SUM(H169*100+I169)</f>
        <v>119.8</v>
      </c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228" t="s">
        <v>32</v>
      </c>
    </row>
    <row r="170" spans="1:24" s="44" customFormat="1" x14ac:dyDescent="0.5">
      <c r="A170" s="256">
        <v>2394</v>
      </c>
      <c r="B170" s="165" t="s">
        <v>13</v>
      </c>
      <c r="C170" s="235">
        <v>10657</v>
      </c>
      <c r="D170" s="32">
        <v>91</v>
      </c>
      <c r="E170" s="32">
        <v>8645</v>
      </c>
      <c r="F170" s="32">
        <v>8</v>
      </c>
      <c r="G170" s="32" t="s">
        <v>25</v>
      </c>
      <c r="H170" s="32">
        <v>1</v>
      </c>
      <c r="I170" s="32">
        <v>19.8</v>
      </c>
      <c r="J170" s="32"/>
      <c r="K170" s="32">
        <f>SUM(H170*100+I170)</f>
        <v>119.8</v>
      </c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228" t="s">
        <v>32</v>
      </c>
    </row>
    <row r="171" spans="1:24" s="44" customFormat="1" x14ac:dyDescent="0.5">
      <c r="A171" s="256">
        <v>2395</v>
      </c>
      <c r="B171" s="165" t="s">
        <v>13</v>
      </c>
      <c r="C171" s="235">
        <v>63221</v>
      </c>
      <c r="D171" s="32">
        <v>1200</v>
      </c>
      <c r="E171" s="32">
        <v>20</v>
      </c>
      <c r="F171" s="32">
        <v>8</v>
      </c>
      <c r="G171" s="32" t="s">
        <v>25</v>
      </c>
      <c r="H171" s="32">
        <v>1</v>
      </c>
      <c r="I171" s="32">
        <v>42.1</v>
      </c>
      <c r="J171" s="32">
        <f>SUM(H171*100+I171)</f>
        <v>142.1</v>
      </c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228" t="s">
        <v>364</v>
      </c>
    </row>
    <row r="172" spans="1:24" s="44" customFormat="1" x14ac:dyDescent="0.5">
      <c r="A172" s="256">
        <v>2396</v>
      </c>
      <c r="B172" s="165" t="s">
        <v>13</v>
      </c>
      <c r="C172" s="235">
        <v>50241</v>
      </c>
      <c r="D172" s="32">
        <v>384</v>
      </c>
      <c r="E172" s="32">
        <v>832</v>
      </c>
      <c r="F172" s="32">
        <v>8</v>
      </c>
      <c r="G172" s="32" t="s">
        <v>25</v>
      </c>
      <c r="H172" s="32" t="s">
        <v>25</v>
      </c>
      <c r="I172" s="32">
        <v>80</v>
      </c>
      <c r="J172" s="32"/>
      <c r="K172" s="32"/>
      <c r="L172" s="32"/>
      <c r="M172" s="32"/>
      <c r="N172" s="32">
        <f>SUM(I172)</f>
        <v>80</v>
      </c>
      <c r="O172" s="32"/>
      <c r="P172" s="32"/>
      <c r="Q172" s="32"/>
      <c r="R172" s="32"/>
      <c r="S172" s="32"/>
      <c r="T172" s="32"/>
      <c r="U172" s="32"/>
      <c r="V172" s="32"/>
      <c r="W172" s="32"/>
      <c r="X172" s="228" t="s">
        <v>321</v>
      </c>
    </row>
    <row r="173" spans="1:24" s="44" customFormat="1" x14ac:dyDescent="0.5">
      <c r="A173" s="256">
        <v>2397</v>
      </c>
      <c r="B173" s="165" t="s">
        <v>13</v>
      </c>
      <c r="C173" s="235">
        <v>51091</v>
      </c>
      <c r="D173" s="32">
        <v>1175</v>
      </c>
      <c r="E173" s="32">
        <v>917</v>
      </c>
      <c r="F173" s="32">
        <v>8</v>
      </c>
      <c r="G173" s="32" t="s">
        <v>25</v>
      </c>
      <c r="H173" s="32" t="s">
        <v>25</v>
      </c>
      <c r="I173" s="32">
        <v>38</v>
      </c>
      <c r="J173" s="32"/>
      <c r="K173" s="32">
        <f>SUM(I173)</f>
        <v>38</v>
      </c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228" t="s">
        <v>958</v>
      </c>
    </row>
    <row r="174" spans="1:24" s="44" customFormat="1" x14ac:dyDescent="0.5">
      <c r="A174" s="256">
        <v>2398</v>
      </c>
      <c r="B174" s="165" t="s">
        <v>13</v>
      </c>
      <c r="C174" s="235">
        <v>34</v>
      </c>
      <c r="D174" s="32">
        <v>170</v>
      </c>
      <c r="E174" s="32">
        <v>4035</v>
      </c>
      <c r="F174" s="32">
        <v>5</v>
      </c>
      <c r="G174" s="32" t="s">
        <v>25</v>
      </c>
      <c r="H174" s="32">
        <v>1</v>
      </c>
      <c r="I174" s="32">
        <v>54.2</v>
      </c>
      <c r="J174" s="32"/>
      <c r="K174" s="32">
        <f>SUM(H174*100+I174)</f>
        <v>154.19999999999999</v>
      </c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228" t="s">
        <v>32</v>
      </c>
    </row>
    <row r="175" spans="1:24" s="44" customFormat="1" x14ac:dyDescent="0.5">
      <c r="A175" s="256">
        <v>2399</v>
      </c>
      <c r="B175" s="165" t="s">
        <v>13</v>
      </c>
      <c r="C175" s="235">
        <v>61974</v>
      </c>
      <c r="D175" s="32">
        <v>501</v>
      </c>
      <c r="E175" s="32">
        <v>3278</v>
      </c>
      <c r="F175" s="32">
        <v>5</v>
      </c>
      <c r="G175" s="32" t="s">
        <v>25</v>
      </c>
      <c r="H175" s="32">
        <v>1</v>
      </c>
      <c r="I175" s="32">
        <v>81</v>
      </c>
      <c r="J175" s="32"/>
      <c r="K175" s="32">
        <f>SUM(H175*100+I175)</f>
        <v>181</v>
      </c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228" t="s">
        <v>32</v>
      </c>
    </row>
    <row r="176" spans="1:24" s="44" customFormat="1" x14ac:dyDescent="0.5">
      <c r="A176" s="256">
        <v>2400</v>
      </c>
      <c r="B176" s="165" t="s">
        <v>13</v>
      </c>
      <c r="C176" s="235">
        <v>35</v>
      </c>
      <c r="D176" s="32">
        <v>695</v>
      </c>
      <c r="E176" s="32">
        <v>4036</v>
      </c>
      <c r="F176" s="32">
        <v>5</v>
      </c>
      <c r="G176" s="32" t="s">
        <v>25</v>
      </c>
      <c r="H176" s="32">
        <v>1</v>
      </c>
      <c r="I176" s="32">
        <v>61.3</v>
      </c>
      <c r="J176" s="32"/>
      <c r="K176" s="32">
        <f>SUM(H176*100+I176)</f>
        <v>161.30000000000001</v>
      </c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228" t="s">
        <v>32</v>
      </c>
    </row>
    <row r="177" spans="1:24" s="44" customFormat="1" x14ac:dyDescent="0.5">
      <c r="A177" s="256">
        <v>2401</v>
      </c>
      <c r="B177" s="165" t="s">
        <v>13</v>
      </c>
      <c r="C177" s="235">
        <v>36</v>
      </c>
      <c r="D177" s="32">
        <v>696</v>
      </c>
      <c r="E177" s="32">
        <v>4037</v>
      </c>
      <c r="F177" s="32">
        <v>5</v>
      </c>
      <c r="G177" s="32" t="s">
        <v>25</v>
      </c>
      <c r="H177" s="32">
        <v>1</v>
      </c>
      <c r="I177" s="32">
        <v>35.9</v>
      </c>
      <c r="J177" s="32"/>
      <c r="K177" s="32">
        <f>SUM(H177*100+I177)</f>
        <v>135.9</v>
      </c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228" t="s">
        <v>32</v>
      </c>
    </row>
    <row r="178" spans="1:24" s="44" customFormat="1" x14ac:dyDescent="0.5">
      <c r="A178" s="256">
        <v>2402</v>
      </c>
      <c r="B178" s="165" t="s">
        <v>13</v>
      </c>
      <c r="C178" s="235">
        <v>10598</v>
      </c>
      <c r="D178" s="32">
        <v>156</v>
      </c>
      <c r="E178" s="32">
        <v>8600</v>
      </c>
      <c r="F178" s="32">
        <v>5</v>
      </c>
      <c r="G178" s="32" t="s">
        <v>25</v>
      </c>
      <c r="H178" s="32">
        <v>1</v>
      </c>
      <c r="I178" s="32">
        <v>49.3</v>
      </c>
      <c r="J178" s="32"/>
      <c r="K178" s="32">
        <f>SUM(H178*100+I178)</f>
        <v>149.30000000000001</v>
      </c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228" t="s">
        <v>32</v>
      </c>
    </row>
    <row r="179" spans="1:24" s="44" customFormat="1" x14ac:dyDescent="0.5">
      <c r="A179" s="256">
        <v>2403</v>
      </c>
      <c r="B179" s="165" t="s">
        <v>13</v>
      </c>
      <c r="C179" s="235">
        <v>8937</v>
      </c>
      <c r="D179" s="32">
        <v>135</v>
      </c>
      <c r="E179" s="32">
        <v>3644</v>
      </c>
      <c r="F179" s="32">
        <v>5</v>
      </c>
      <c r="G179" s="32">
        <v>1</v>
      </c>
      <c r="H179" s="32" t="s">
        <v>25</v>
      </c>
      <c r="I179" s="32" t="s">
        <v>25</v>
      </c>
      <c r="J179" s="32"/>
      <c r="K179" s="32"/>
      <c r="L179" s="32"/>
      <c r="M179" s="32"/>
      <c r="N179" s="32">
        <f>SUM(G179*400)</f>
        <v>400</v>
      </c>
      <c r="O179" s="32"/>
      <c r="P179" s="32"/>
      <c r="Q179" s="32"/>
      <c r="R179" s="32"/>
      <c r="S179" s="32"/>
      <c r="T179" s="32"/>
      <c r="U179" s="32"/>
      <c r="V179" s="32"/>
      <c r="W179" s="32"/>
      <c r="X179" s="228" t="s">
        <v>951</v>
      </c>
    </row>
    <row r="180" spans="1:24" s="44" customFormat="1" x14ac:dyDescent="0.5">
      <c r="A180" s="256">
        <v>2404</v>
      </c>
      <c r="B180" s="165" t="s">
        <v>13</v>
      </c>
      <c r="C180" s="235">
        <v>4761</v>
      </c>
      <c r="D180" s="32">
        <v>767</v>
      </c>
      <c r="E180" s="32">
        <v>5530</v>
      </c>
      <c r="F180" s="32">
        <v>5</v>
      </c>
      <c r="G180" s="32">
        <v>1</v>
      </c>
      <c r="H180" s="32">
        <v>3</v>
      </c>
      <c r="I180" s="32">
        <v>71</v>
      </c>
      <c r="J180" s="32"/>
      <c r="K180" s="32">
        <f>SUM(G180*400+H180*100+I180)</f>
        <v>771</v>
      </c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228" t="s">
        <v>122</v>
      </c>
    </row>
    <row r="181" spans="1:24" s="44" customFormat="1" x14ac:dyDescent="0.5">
      <c r="A181" s="256">
        <v>2405</v>
      </c>
      <c r="B181" s="165" t="s">
        <v>13</v>
      </c>
      <c r="C181" s="235">
        <v>57701</v>
      </c>
      <c r="D181" s="32">
        <v>515</v>
      </c>
      <c r="E181" s="32">
        <v>1317</v>
      </c>
      <c r="F181" s="32">
        <v>5</v>
      </c>
      <c r="G181" s="32">
        <v>1</v>
      </c>
      <c r="H181" s="32">
        <v>1</v>
      </c>
      <c r="I181" s="32">
        <v>10</v>
      </c>
      <c r="J181" s="32"/>
      <c r="K181" s="32">
        <f>SUM(G181*400+H181*100+I181)</f>
        <v>510</v>
      </c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228" t="s">
        <v>32</v>
      </c>
    </row>
    <row r="182" spans="1:24" s="44" customFormat="1" x14ac:dyDescent="0.5">
      <c r="A182" s="256">
        <v>2406</v>
      </c>
      <c r="B182" s="165" t="s">
        <v>13</v>
      </c>
      <c r="C182" s="235">
        <v>53357</v>
      </c>
      <c r="D182" s="32">
        <v>510</v>
      </c>
      <c r="E182" s="32">
        <v>3936</v>
      </c>
      <c r="F182" s="32">
        <v>13</v>
      </c>
      <c r="G182" s="32">
        <v>6</v>
      </c>
      <c r="H182" s="32">
        <v>3</v>
      </c>
      <c r="I182" s="32">
        <v>12</v>
      </c>
      <c r="J182" s="32"/>
      <c r="K182" s="32">
        <f>SUM(G182*400+H182*100+I182)</f>
        <v>2712</v>
      </c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228" t="s">
        <v>32</v>
      </c>
    </row>
    <row r="183" spans="1:24" s="44" customFormat="1" x14ac:dyDescent="0.5">
      <c r="A183" s="256">
        <v>2407</v>
      </c>
      <c r="B183" s="165" t="s">
        <v>13</v>
      </c>
      <c r="C183" s="235">
        <v>53400</v>
      </c>
      <c r="D183" s="32">
        <v>581</v>
      </c>
      <c r="E183" s="32">
        <v>3293</v>
      </c>
      <c r="F183" s="32">
        <v>14</v>
      </c>
      <c r="G183" s="32">
        <v>2</v>
      </c>
      <c r="H183" s="32" t="s">
        <v>25</v>
      </c>
      <c r="I183" s="32">
        <v>69.2</v>
      </c>
      <c r="J183" s="32"/>
      <c r="K183" s="32"/>
      <c r="L183" s="32"/>
      <c r="M183" s="32"/>
      <c r="N183" s="32">
        <f>SUM(G183*400+I183)</f>
        <v>869.2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228" t="s">
        <v>534</v>
      </c>
    </row>
    <row r="184" spans="1:24" s="44" customFormat="1" x14ac:dyDescent="0.5">
      <c r="A184" s="256">
        <v>2408</v>
      </c>
      <c r="B184" s="165" t="s">
        <v>13</v>
      </c>
      <c r="C184" s="235">
        <v>957</v>
      </c>
      <c r="D184" s="32">
        <v>717</v>
      </c>
      <c r="E184" s="32">
        <v>4451</v>
      </c>
      <c r="F184" s="32">
        <v>14</v>
      </c>
      <c r="G184" s="32">
        <v>1</v>
      </c>
      <c r="H184" s="32" t="s">
        <v>25</v>
      </c>
      <c r="I184" s="32" t="s">
        <v>25</v>
      </c>
      <c r="J184" s="32"/>
      <c r="K184" s="32">
        <f>SUM(G184*400)</f>
        <v>400</v>
      </c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228" t="s">
        <v>122</v>
      </c>
    </row>
    <row r="185" spans="1:24" s="44" customFormat="1" x14ac:dyDescent="0.5">
      <c r="A185" s="256">
        <v>2409</v>
      </c>
      <c r="B185" s="165" t="s">
        <v>13</v>
      </c>
      <c r="C185" s="235">
        <v>53402</v>
      </c>
      <c r="D185" s="32">
        <v>583</v>
      </c>
      <c r="E185" s="32">
        <v>136</v>
      </c>
      <c r="F185" s="32">
        <v>13</v>
      </c>
      <c r="G185" s="32">
        <v>2</v>
      </c>
      <c r="H185" s="32">
        <v>1</v>
      </c>
      <c r="I185" s="32">
        <v>43</v>
      </c>
      <c r="J185" s="32"/>
      <c r="K185" s="32">
        <f>SUM(G185*400+H185*100+I185)</f>
        <v>943</v>
      </c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228" t="s">
        <v>32</v>
      </c>
    </row>
    <row r="186" spans="1:24" s="44" customFormat="1" x14ac:dyDescent="0.5">
      <c r="A186" s="319" t="s">
        <v>2035</v>
      </c>
      <c r="B186" s="319"/>
      <c r="C186" s="319"/>
      <c r="D186" s="319"/>
      <c r="E186" s="319"/>
      <c r="F186" s="319"/>
      <c r="G186" s="319"/>
      <c r="H186" s="319"/>
      <c r="I186" s="319"/>
      <c r="J186" s="319"/>
      <c r="K186" s="319"/>
      <c r="L186" s="319"/>
      <c r="M186" s="319"/>
      <c r="N186" s="319"/>
      <c r="O186" s="319"/>
      <c r="P186" s="319"/>
      <c r="Q186" s="319"/>
      <c r="R186" s="319"/>
      <c r="S186" s="319"/>
      <c r="T186" s="319"/>
      <c r="U186" s="319"/>
      <c r="V186" s="319"/>
      <c r="W186" s="319"/>
      <c r="X186" s="319"/>
    </row>
    <row r="187" spans="1:24" s="44" customFormat="1" x14ac:dyDescent="0.5">
      <c r="A187" s="323" t="s">
        <v>1102</v>
      </c>
      <c r="B187" s="323"/>
      <c r="C187" s="323"/>
      <c r="D187" s="323"/>
      <c r="E187" s="323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23"/>
      <c r="W187" s="323"/>
      <c r="X187" s="323"/>
    </row>
    <row r="188" spans="1:24" s="44" customFormat="1" x14ac:dyDescent="0.5">
      <c r="A188" s="324" t="s">
        <v>1069</v>
      </c>
      <c r="B188" s="324"/>
      <c r="C188" s="324"/>
      <c r="D188" s="324"/>
      <c r="E188" s="324"/>
      <c r="F188" s="324"/>
      <c r="G188" s="324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  <c r="T188" s="324"/>
      <c r="U188" s="324"/>
      <c r="V188" s="324"/>
      <c r="W188" s="324"/>
      <c r="X188" s="324"/>
    </row>
    <row r="189" spans="1:24" s="44" customFormat="1" x14ac:dyDescent="0.5">
      <c r="A189" s="319" t="s">
        <v>1070</v>
      </c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  <c r="L189" s="319"/>
      <c r="M189" s="319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</row>
    <row r="190" spans="1:24" s="44" customFormat="1" x14ac:dyDescent="0.5">
      <c r="A190" s="325" t="s">
        <v>1071</v>
      </c>
      <c r="B190" s="219"/>
      <c r="C190" s="220"/>
      <c r="D190" s="327" t="s">
        <v>0</v>
      </c>
      <c r="E190" s="327" t="s">
        <v>1</v>
      </c>
      <c r="F190" s="220"/>
      <c r="G190" s="329" t="s">
        <v>18</v>
      </c>
      <c r="H190" s="330"/>
      <c r="I190" s="331"/>
      <c r="J190" s="332" t="s">
        <v>1088</v>
      </c>
      <c r="K190" s="333"/>
      <c r="L190" s="333"/>
      <c r="M190" s="333"/>
      <c r="N190" s="334"/>
      <c r="O190" s="335" t="s">
        <v>1101</v>
      </c>
      <c r="P190" s="335"/>
      <c r="Q190" s="335"/>
      <c r="R190" s="335"/>
      <c r="S190" s="335"/>
      <c r="T190" s="335"/>
      <c r="U190" s="335"/>
      <c r="V190" s="335"/>
      <c r="W190" s="335"/>
      <c r="X190" s="320" t="s">
        <v>12</v>
      </c>
    </row>
    <row r="191" spans="1:24" s="44" customFormat="1" x14ac:dyDescent="0.5">
      <c r="A191" s="326"/>
      <c r="B191" s="221" t="s">
        <v>1072</v>
      </c>
      <c r="C191" s="223" t="s">
        <v>1073</v>
      </c>
      <c r="D191" s="328"/>
      <c r="E191" s="328"/>
      <c r="F191" s="223" t="s">
        <v>1075</v>
      </c>
      <c r="G191" s="327" t="s">
        <v>19</v>
      </c>
      <c r="H191" s="336" t="s">
        <v>20</v>
      </c>
      <c r="I191" s="327" t="s">
        <v>21</v>
      </c>
      <c r="J191" s="225"/>
      <c r="K191" s="320" t="s">
        <v>1079</v>
      </c>
      <c r="L191" s="337" t="s">
        <v>1080</v>
      </c>
      <c r="M191" s="226"/>
      <c r="N191" s="234" t="s">
        <v>1086</v>
      </c>
      <c r="O191" s="338" t="s">
        <v>1071</v>
      </c>
      <c r="P191" s="219"/>
      <c r="Q191" s="219"/>
      <c r="R191" s="219"/>
      <c r="S191" s="341" t="s">
        <v>1088</v>
      </c>
      <c r="T191" s="342"/>
      <c r="U191" s="342"/>
      <c r="V191" s="342"/>
      <c r="W191" s="343"/>
      <c r="X191" s="321"/>
    </row>
    <row r="192" spans="1:24" s="44" customFormat="1" x14ac:dyDescent="0.5">
      <c r="A192" s="326"/>
      <c r="B192" s="221" t="s">
        <v>22</v>
      </c>
      <c r="C192" s="223" t="s">
        <v>1074</v>
      </c>
      <c r="D192" s="328"/>
      <c r="E192" s="328"/>
      <c r="F192" s="229" t="s">
        <v>1076</v>
      </c>
      <c r="G192" s="328"/>
      <c r="H192" s="336"/>
      <c r="I192" s="328"/>
      <c r="J192" s="225" t="s">
        <v>1078</v>
      </c>
      <c r="K192" s="321"/>
      <c r="L192" s="337"/>
      <c r="M192" s="230" t="s">
        <v>1081</v>
      </c>
      <c r="N192" s="234" t="s">
        <v>1085</v>
      </c>
      <c r="O192" s="339"/>
      <c r="P192" s="221"/>
      <c r="Q192" s="221" t="s">
        <v>1072</v>
      </c>
      <c r="R192" s="221" t="s">
        <v>1094</v>
      </c>
      <c r="S192" s="226"/>
      <c r="T192" s="344" t="s">
        <v>1079</v>
      </c>
      <c r="U192" s="320" t="s">
        <v>1080</v>
      </c>
      <c r="V192" s="233"/>
      <c r="W192" s="226" t="s">
        <v>1097</v>
      </c>
      <c r="X192" s="321"/>
    </row>
    <row r="193" spans="1:24" s="44" customFormat="1" x14ac:dyDescent="0.5">
      <c r="A193" s="326"/>
      <c r="B193" s="221"/>
      <c r="C193" s="223" t="s">
        <v>861</v>
      </c>
      <c r="D193" s="328"/>
      <c r="E193" s="328"/>
      <c r="F193" s="223" t="s">
        <v>1077</v>
      </c>
      <c r="G193" s="328"/>
      <c r="H193" s="336"/>
      <c r="I193" s="328"/>
      <c r="J193" s="225" t="s">
        <v>1082</v>
      </c>
      <c r="K193" s="321"/>
      <c r="L193" s="337"/>
      <c r="M193" s="230" t="s">
        <v>1084</v>
      </c>
      <c r="N193" s="234" t="s">
        <v>1087</v>
      </c>
      <c r="O193" s="339"/>
      <c r="P193" s="221" t="s">
        <v>1090</v>
      </c>
      <c r="Q193" s="221" t="s">
        <v>1091</v>
      </c>
      <c r="R193" s="221" t="s">
        <v>1095</v>
      </c>
      <c r="S193" s="230" t="s">
        <v>1078</v>
      </c>
      <c r="T193" s="345"/>
      <c r="U193" s="321"/>
      <c r="V193" s="233" t="s">
        <v>1081</v>
      </c>
      <c r="W193" s="230" t="s">
        <v>1098</v>
      </c>
      <c r="X193" s="321"/>
    </row>
    <row r="194" spans="1:24" s="44" customFormat="1" x14ac:dyDescent="0.5">
      <c r="A194" s="221"/>
      <c r="B194" s="221"/>
      <c r="C194" s="223"/>
      <c r="D194" s="223"/>
      <c r="E194" s="223"/>
      <c r="F194" s="223"/>
      <c r="G194" s="328"/>
      <c r="H194" s="336"/>
      <c r="I194" s="328"/>
      <c r="J194" s="225" t="s">
        <v>1083</v>
      </c>
      <c r="K194" s="321"/>
      <c r="L194" s="337"/>
      <c r="M194" s="230" t="s">
        <v>1085</v>
      </c>
      <c r="N194" s="234" t="s">
        <v>1072</v>
      </c>
      <c r="O194" s="339"/>
      <c r="P194" s="221"/>
      <c r="Q194" s="221" t="s">
        <v>1092</v>
      </c>
      <c r="R194" s="221" t="s">
        <v>1096</v>
      </c>
      <c r="S194" s="230" t="s">
        <v>1082</v>
      </c>
      <c r="T194" s="345"/>
      <c r="U194" s="321"/>
      <c r="V194" s="233" t="s">
        <v>1084</v>
      </c>
      <c r="W194" s="230" t="s">
        <v>1091</v>
      </c>
      <c r="X194" s="321"/>
    </row>
    <row r="195" spans="1:24" s="44" customFormat="1" x14ac:dyDescent="0.5">
      <c r="A195" s="193"/>
      <c r="B195" s="33"/>
      <c r="C195" s="32"/>
      <c r="D195" s="32"/>
      <c r="E195" s="32"/>
      <c r="F195" s="32"/>
      <c r="G195" s="32"/>
      <c r="H195" s="121"/>
      <c r="I195" s="32"/>
      <c r="J195" s="118"/>
      <c r="K195" s="32"/>
      <c r="L195" s="121"/>
      <c r="M195" s="32"/>
      <c r="N195" s="235"/>
      <c r="O195" s="340"/>
      <c r="P195" s="33"/>
      <c r="Q195" s="33" t="s">
        <v>1093</v>
      </c>
      <c r="R195" s="33"/>
      <c r="S195" s="228" t="s">
        <v>1083</v>
      </c>
      <c r="T195" s="346"/>
      <c r="U195" s="322"/>
      <c r="V195" s="236" t="s">
        <v>1085</v>
      </c>
      <c r="W195" s="228" t="s">
        <v>1099</v>
      </c>
      <c r="X195" s="322"/>
    </row>
    <row r="196" spans="1:24" s="44" customFormat="1" x14ac:dyDescent="0.5">
      <c r="A196" s="256">
        <v>2410</v>
      </c>
      <c r="B196" s="165" t="s">
        <v>13</v>
      </c>
      <c r="C196" s="235">
        <v>10049</v>
      </c>
      <c r="D196" s="32">
        <v>1325</v>
      </c>
      <c r="E196" s="32">
        <v>8371</v>
      </c>
      <c r="F196" s="32">
        <v>14</v>
      </c>
      <c r="G196" s="32">
        <v>1</v>
      </c>
      <c r="H196" s="32">
        <v>2</v>
      </c>
      <c r="I196" s="32" t="s">
        <v>25</v>
      </c>
      <c r="J196" s="32">
        <f>SUM(G196*400+H196*100)</f>
        <v>600</v>
      </c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228" t="s">
        <v>161</v>
      </c>
    </row>
    <row r="197" spans="1:24" s="44" customFormat="1" x14ac:dyDescent="0.5">
      <c r="A197" s="256">
        <v>2411</v>
      </c>
      <c r="B197" s="165" t="s">
        <v>13</v>
      </c>
      <c r="C197" s="235">
        <v>58441</v>
      </c>
      <c r="D197" s="32">
        <v>570</v>
      </c>
      <c r="E197" s="32">
        <v>1375</v>
      </c>
      <c r="F197" s="32">
        <v>8</v>
      </c>
      <c r="G197" s="32" t="s">
        <v>25</v>
      </c>
      <c r="H197" s="32">
        <v>3</v>
      </c>
      <c r="I197" s="32">
        <v>90</v>
      </c>
      <c r="J197" s="32">
        <f>SUM(H197*100+I197)</f>
        <v>390</v>
      </c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228" t="s">
        <v>161</v>
      </c>
    </row>
    <row r="198" spans="1:24" s="44" customFormat="1" x14ac:dyDescent="0.5">
      <c r="A198" s="256">
        <v>2412</v>
      </c>
      <c r="B198" s="165" t="s">
        <v>13</v>
      </c>
      <c r="C198" s="235">
        <v>10085</v>
      </c>
      <c r="D198" s="32">
        <v>1330</v>
      </c>
      <c r="E198" s="32">
        <v>8391</v>
      </c>
      <c r="F198" s="32">
        <v>14</v>
      </c>
      <c r="G198" s="32">
        <v>1</v>
      </c>
      <c r="H198" s="32" t="s">
        <v>25</v>
      </c>
      <c r="I198" s="32" t="s">
        <v>25</v>
      </c>
      <c r="J198" s="32">
        <f>SUM(G198*400)</f>
        <v>400</v>
      </c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228" t="s">
        <v>959</v>
      </c>
    </row>
    <row r="199" spans="1:24" s="44" customFormat="1" x14ac:dyDescent="0.5">
      <c r="A199" s="256">
        <v>2413</v>
      </c>
      <c r="B199" s="165" t="s">
        <v>13</v>
      </c>
      <c r="C199" s="235">
        <v>53414</v>
      </c>
      <c r="D199" s="32">
        <v>1147</v>
      </c>
      <c r="E199" s="32">
        <v>994</v>
      </c>
      <c r="F199" s="32">
        <v>14</v>
      </c>
      <c r="G199" s="32">
        <v>2</v>
      </c>
      <c r="H199" s="32" t="s">
        <v>25</v>
      </c>
      <c r="I199" s="32">
        <v>86</v>
      </c>
      <c r="J199" s="32">
        <f>SUM(G199*400+I199)</f>
        <v>886</v>
      </c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228" t="s">
        <v>959</v>
      </c>
    </row>
    <row r="200" spans="1:24" s="44" customFormat="1" x14ac:dyDescent="0.5">
      <c r="A200" s="256">
        <v>2414</v>
      </c>
      <c r="B200" s="165" t="s">
        <v>13</v>
      </c>
      <c r="C200" s="235">
        <v>51293</v>
      </c>
      <c r="D200" s="32">
        <v>1169</v>
      </c>
      <c r="E200" s="32">
        <v>916</v>
      </c>
      <c r="F200" s="32">
        <v>14</v>
      </c>
      <c r="G200" s="32">
        <v>7</v>
      </c>
      <c r="H200" s="32" t="s">
        <v>25</v>
      </c>
      <c r="I200" s="32">
        <v>7.6</v>
      </c>
      <c r="J200" s="32"/>
      <c r="K200" s="32"/>
      <c r="L200" s="32"/>
      <c r="M200" s="32"/>
      <c r="N200" s="32">
        <f>SUM(G200*400+I200)</f>
        <v>2807.6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228" t="s">
        <v>948</v>
      </c>
    </row>
    <row r="201" spans="1:24" s="44" customFormat="1" x14ac:dyDescent="0.5">
      <c r="A201" s="256">
        <v>2415</v>
      </c>
      <c r="B201" s="165" t="s">
        <v>13</v>
      </c>
      <c r="C201" s="235">
        <v>7655</v>
      </c>
      <c r="D201" s="32">
        <v>45</v>
      </c>
      <c r="E201" s="32">
        <v>6681</v>
      </c>
      <c r="F201" s="32">
        <v>14</v>
      </c>
      <c r="G201" s="32">
        <v>1</v>
      </c>
      <c r="H201" s="32" t="s">
        <v>25</v>
      </c>
      <c r="I201" s="32" t="s">
        <v>25</v>
      </c>
      <c r="J201" s="32"/>
      <c r="K201" s="32"/>
      <c r="L201" s="32"/>
      <c r="M201" s="32"/>
      <c r="N201" s="32">
        <f>SUM(G201*400)</f>
        <v>400</v>
      </c>
      <c r="O201" s="32"/>
      <c r="P201" s="32"/>
      <c r="Q201" s="32"/>
      <c r="R201" s="32"/>
      <c r="S201" s="32"/>
      <c r="T201" s="32"/>
      <c r="U201" s="32"/>
      <c r="V201" s="32"/>
      <c r="W201" s="32"/>
      <c r="X201" s="228" t="s">
        <v>948</v>
      </c>
    </row>
    <row r="202" spans="1:24" s="44" customFormat="1" x14ac:dyDescent="0.5">
      <c r="A202" s="256">
        <v>2416</v>
      </c>
      <c r="B202" s="165" t="s">
        <v>13</v>
      </c>
      <c r="C202" s="235">
        <v>51290</v>
      </c>
      <c r="D202" s="32">
        <v>1151</v>
      </c>
      <c r="E202" s="32">
        <v>998</v>
      </c>
      <c r="F202" s="32">
        <v>14</v>
      </c>
      <c r="G202" s="32">
        <v>2</v>
      </c>
      <c r="H202" s="32" t="s">
        <v>25</v>
      </c>
      <c r="I202" s="32">
        <v>13</v>
      </c>
      <c r="J202" s="32"/>
      <c r="K202" s="32"/>
      <c r="L202" s="32"/>
      <c r="M202" s="32"/>
      <c r="N202" s="32">
        <f>SUM(G202*400+I202)</f>
        <v>813</v>
      </c>
      <c r="O202" s="32"/>
      <c r="P202" s="32"/>
      <c r="Q202" s="32"/>
      <c r="R202" s="32"/>
      <c r="S202" s="32"/>
      <c r="T202" s="32"/>
      <c r="U202" s="32"/>
      <c r="V202" s="32"/>
      <c r="W202" s="32"/>
      <c r="X202" s="228" t="s">
        <v>203</v>
      </c>
    </row>
    <row r="203" spans="1:24" s="44" customFormat="1" x14ac:dyDescent="0.5">
      <c r="A203" s="256">
        <v>2417</v>
      </c>
      <c r="B203" s="165" t="s">
        <v>13</v>
      </c>
      <c r="C203" s="235">
        <v>52984</v>
      </c>
      <c r="D203" s="32">
        <v>1141</v>
      </c>
      <c r="E203" s="32">
        <v>989</v>
      </c>
      <c r="F203" s="32">
        <v>8</v>
      </c>
      <c r="G203" s="32">
        <v>3</v>
      </c>
      <c r="H203" s="32">
        <v>1</v>
      </c>
      <c r="I203" s="32">
        <v>68.8</v>
      </c>
      <c r="J203" s="32">
        <f>SUM(G203*400+H203*100+I203)</f>
        <v>1368.8</v>
      </c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228" t="s">
        <v>1051</v>
      </c>
    </row>
    <row r="204" spans="1:24" s="44" customFormat="1" x14ac:dyDescent="0.5">
      <c r="A204" s="256">
        <v>2418</v>
      </c>
      <c r="B204" s="165" t="s">
        <v>13</v>
      </c>
      <c r="C204" s="235">
        <v>202</v>
      </c>
      <c r="D204" s="32">
        <v>1220</v>
      </c>
      <c r="E204" s="32">
        <v>4134</v>
      </c>
      <c r="F204" s="32">
        <v>14</v>
      </c>
      <c r="G204" s="32" t="s">
        <v>25</v>
      </c>
      <c r="H204" s="32">
        <v>2</v>
      </c>
      <c r="I204" s="32">
        <v>23.5</v>
      </c>
      <c r="J204" s="32"/>
      <c r="K204" s="32"/>
      <c r="L204" s="32"/>
      <c r="M204" s="32"/>
      <c r="N204" s="32">
        <f>SUM(H204*100+I204)</f>
        <v>223.5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228" t="s">
        <v>103</v>
      </c>
    </row>
    <row r="205" spans="1:24" s="44" customFormat="1" x14ac:dyDescent="0.5">
      <c r="A205" s="256">
        <v>2419</v>
      </c>
      <c r="B205" s="165" t="s">
        <v>13</v>
      </c>
      <c r="C205" s="235">
        <v>201</v>
      </c>
      <c r="D205" s="32">
        <v>1224</v>
      </c>
      <c r="E205" s="32">
        <v>4134</v>
      </c>
      <c r="F205" s="32">
        <v>14</v>
      </c>
      <c r="G205" s="32" t="s">
        <v>25</v>
      </c>
      <c r="H205" s="32">
        <v>2</v>
      </c>
      <c r="I205" s="32">
        <v>43.9</v>
      </c>
      <c r="J205" s="32"/>
      <c r="K205" s="32"/>
      <c r="L205" s="32">
        <f>SUM(H205*100+I205)</f>
        <v>243.9</v>
      </c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228" t="s">
        <v>150</v>
      </c>
    </row>
    <row r="206" spans="1:24" s="44" customFormat="1" x14ac:dyDescent="0.5">
      <c r="A206" s="256">
        <v>2420</v>
      </c>
      <c r="B206" s="165" t="s">
        <v>13</v>
      </c>
      <c r="C206" s="235">
        <v>4200</v>
      </c>
      <c r="D206" s="32">
        <v>1311</v>
      </c>
      <c r="E206" s="32">
        <v>5237</v>
      </c>
      <c r="F206" s="32">
        <v>14</v>
      </c>
      <c r="G206" s="32">
        <v>3</v>
      </c>
      <c r="H206" s="32">
        <v>2</v>
      </c>
      <c r="I206" s="32">
        <v>25</v>
      </c>
      <c r="J206" s="32">
        <f>SUM(G206*400+H206*100+I206)</f>
        <v>1425</v>
      </c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228" t="s">
        <v>161</v>
      </c>
    </row>
    <row r="207" spans="1:24" s="44" customFormat="1" x14ac:dyDescent="0.5">
      <c r="A207" s="256">
        <v>2421</v>
      </c>
      <c r="B207" s="165" t="s">
        <v>13</v>
      </c>
      <c r="C207" s="235">
        <v>51289</v>
      </c>
      <c r="D207" s="32">
        <v>1150</v>
      </c>
      <c r="E207" s="32">
        <v>997</v>
      </c>
      <c r="F207" s="32">
        <v>14</v>
      </c>
      <c r="G207" s="32">
        <v>2</v>
      </c>
      <c r="H207" s="32">
        <v>2</v>
      </c>
      <c r="I207" s="32">
        <v>25</v>
      </c>
      <c r="J207" s="32">
        <f>SUM(G207*400+H207*100+I207)</f>
        <v>1025</v>
      </c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228" t="s">
        <v>161</v>
      </c>
    </row>
    <row r="208" spans="1:24" s="44" customFormat="1" x14ac:dyDescent="0.5">
      <c r="A208" s="256">
        <v>2422</v>
      </c>
      <c r="B208" s="165" t="s">
        <v>13</v>
      </c>
      <c r="C208" s="235">
        <v>42282</v>
      </c>
      <c r="D208" s="32">
        <v>715</v>
      </c>
      <c r="E208" s="32">
        <v>682</v>
      </c>
      <c r="F208" s="32"/>
      <c r="G208" s="32" t="s">
        <v>25</v>
      </c>
      <c r="H208" s="32">
        <v>1</v>
      </c>
      <c r="I208" s="32">
        <v>11</v>
      </c>
      <c r="J208" s="32"/>
      <c r="K208" s="32"/>
      <c r="L208" s="32">
        <f>SUM(H208*100+I208)</f>
        <v>111</v>
      </c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228" t="s">
        <v>150</v>
      </c>
    </row>
    <row r="209" spans="1:24" s="44" customFormat="1" x14ac:dyDescent="0.5">
      <c r="A209" s="256">
        <v>2423</v>
      </c>
      <c r="B209" s="165" t="s">
        <v>13</v>
      </c>
      <c r="C209" s="235">
        <v>42283</v>
      </c>
      <c r="D209" s="32">
        <v>714</v>
      </c>
      <c r="E209" s="32">
        <v>681</v>
      </c>
      <c r="F209" s="32">
        <v>14</v>
      </c>
      <c r="G209" s="32" t="s">
        <v>25</v>
      </c>
      <c r="H209" s="32">
        <v>2</v>
      </c>
      <c r="I209" s="32">
        <v>10</v>
      </c>
      <c r="J209" s="32"/>
      <c r="K209" s="32"/>
      <c r="L209" s="32"/>
      <c r="M209" s="32"/>
      <c r="N209" s="32">
        <f>SUM(H209*100+I209)</f>
        <v>210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228" t="s">
        <v>103</v>
      </c>
    </row>
    <row r="210" spans="1:24" s="44" customFormat="1" x14ac:dyDescent="0.5">
      <c r="A210" s="256">
        <v>2424</v>
      </c>
      <c r="B210" s="165" t="s">
        <v>13</v>
      </c>
      <c r="C210" s="235">
        <v>42281</v>
      </c>
      <c r="D210" s="32">
        <v>712</v>
      </c>
      <c r="E210" s="32">
        <v>683</v>
      </c>
      <c r="F210" s="32">
        <v>14</v>
      </c>
      <c r="G210" s="32" t="s">
        <v>25</v>
      </c>
      <c r="H210" s="32">
        <v>1</v>
      </c>
      <c r="I210" s="32">
        <v>14</v>
      </c>
      <c r="J210" s="32"/>
      <c r="K210" s="32">
        <f>SUM(H210*100+I210)</f>
        <v>114</v>
      </c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228" t="s">
        <v>32</v>
      </c>
    </row>
    <row r="211" spans="1:24" s="44" customFormat="1" x14ac:dyDescent="0.5">
      <c r="A211" s="256">
        <v>2425</v>
      </c>
      <c r="B211" s="165" t="s">
        <v>13</v>
      </c>
      <c r="C211" s="235">
        <v>42229</v>
      </c>
      <c r="D211" s="32">
        <v>717</v>
      </c>
      <c r="E211" s="32">
        <v>684</v>
      </c>
      <c r="F211" s="32">
        <v>14</v>
      </c>
      <c r="G211" s="32" t="s">
        <v>25</v>
      </c>
      <c r="H211" s="32">
        <v>1</v>
      </c>
      <c r="I211" s="32">
        <v>19</v>
      </c>
      <c r="J211" s="32"/>
      <c r="K211" s="32"/>
      <c r="L211" s="32">
        <f>SUM(H211*100+I211)</f>
        <v>119</v>
      </c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228" t="s">
        <v>398</v>
      </c>
    </row>
    <row r="212" spans="1:24" s="44" customFormat="1" x14ac:dyDescent="0.5">
      <c r="A212" s="256">
        <v>2426</v>
      </c>
      <c r="B212" s="165" t="s">
        <v>13</v>
      </c>
      <c r="C212" s="235">
        <v>42230</v>
      </c>
      <c r="D212" s="32">
        <v>718</v>
      </c>
      <c r="E212" s="32">
        <v>685</v>
      </c>
      <c r="F212" s="32">
        <v>14</v>
      </c>
      <c r="G212" s="32" t="s">
        <v>25</v>
      </c>
      <c r="H212" s="32">
        <v>1</v>
      </c>
      <c r="I212" s="32">
        <v>17</v>
      </c>
      <c r="J212" s="32"/>
      <c r="K212" s="32">
        <f>SUM(H212*100+I212)</f>
        <v>117</v>
      </c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228" t="s">
        <v>32</v>
      </c>
    </row>
    <row r="213" spans="1:24" s="44" customFormat="1" x14ac:dyDescent="0.5">
      <c r="A213" s="256">
        <v>2427</v>
      </c>
      <c r="B213" s="165" t="s">
        <v>13</v>
      </c>
      <c r="C213" s="235">
        <v>7329</v>
      </c>
      <c r="D213" s="32">
        <v>23</v>
      </c>
      <c r="E213" s="32">
        <v>6456</v>
      </c>
      <c r="F213" s="32">
        <v>14</v>
      </c>
      <c r="G213" s="32" t="s">
        <v>25</v>
      </c>
      <c r="H213" s="32">
        <v>2</v>
      </c>
      <c r="I213" s="32">
        <v>55</v>
      </c>
      <c r="J213" s="32"/>
      <c r="K213" s="32">
        <f>SUM(H213*100+I213)</f>
        <v>255</v>
      </c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228" t="s">
        <v>32</v>
      </c>
    </row>
    <row r="214" spans="1:24" s="44" customFormat="1" x14ac:dyDescent="0.5">
      <c r="A214" s="256">
        <v>2428</v>
      </c>
      <c r="B214" s="165" t="s">
        <v>13</v>
      </c>
      <c r="C214" s="235">
        <v>42284</v>
      </c>
      <c r="D214" s="32">
        <v>713</v>
      </c>
      <c r="E214" s="32">
        <v>680</v>
      </c>
      <c r="F214" s="32">
        <v>14</v>
      </c>
      <c r="G214" s="32" t="s">
        <v>25</v>
      </c>
      <c r="H214" s="32">
        <v>1</v>
      </c>
      <c r="I214" s="32">
        <v>27</v>
      </c>
      <c r="J214" s="32"/>
      <c r="K214" s="32">
        <f>SUM(H214*100+I214)</f>
        <v>127</v>
      </c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228" t="s">
        <v>32</v>
      </c>
    </row>
    <row r="215" spans="1:24" s="44" customFormat="1" x14ac:dyDescent="0.5">
      <c r="A215" s="256">
        <v>2429</v>
      </c>
      <c r="B215" s="165" t="s">
        <v>13</v>
      </c>
      <c r="C215" s="235">
        <v>5768</v>
      </c>
      <c r="D215" s="32">
        <v>43</v>
      </c>
      <c r="E215" s="32">
        <v>5926</v>
      </c>
      <c r="F215" s="32">
        <v>14</v>
      </c>
      <c r="G215" s="32" t="s">
        <v>25</v>
      </c>
      <c r="H215" s="32" t="s">
        <v>25</v>
      </c>
      <c r="I215" s="32">
        <v>43</v>
      </c>
      <c r="J215" s="32">
        <f>SUM(I215)</f>
        <v>43</v>
      </c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228" t="s">
        <v>364</v>
      </c>
    </row>
    <row r="216" spans="1:24" s="44" customFormat="1" x14ac:dyDescent="0.5">
      <c r="A216" s="256">
        <v>2430</v>
      </c>
      <c r="B216" s="165" t="s">
        <v>13</v>
      </c>
      <c r="C216" s="235">
        <v>42270</v>
      </c>
      <c r="D216" s="32">
        <v>712</v>
      </c>
      <c r="E216" s="32">
        <v>679</v>
      </c>
      <c r="F216" s="32">
        <v>14</v>
      </c>
      <c r="G216" s="32" t="s">
        <v>25</v>
      </c>
      <c r="H216" s="32">
        <v>1</v>
      </c>
      <c r="I216" s="32">
        <v>9</v>
      </c>
      <c r="J216" s="32"/>
      <c r="K216" s="32">
        <f>SUM(H216*100+I216)</f>
        <v>109</v>
      </c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228" t="s">
        <v>32</v>
      </c>
    </row>
    <row r="217" spans="1:24" s="44" customFormat="1" x14ac:dyDescent="0.5">
      <c r="A217" s="256">
        <v>2431</v>
      </c>
      <c r="B217" s="165" t="s">
        <v>13</v>
      </c>
      <c r="C217" s="235">
        <v>42271</v>
      </c>
      <c r="D217" s="32">
        <v>711</v>
      </c>
      <c r="E217" s="32">
        <v>678</v>
      </c>
      <c r="F217" s="32">
        <v>14</v>
      </c>
      <c r="G217" s="32" t="s">
        <v>25</v>
      </c>
      <c r="H217" s="32" t="s">
        <v>25</v>
      </c>
      <c r="I217" s="32">
        <v>58</v>
      </c>
      <c r="J217" s="32"/>
      <c r="K217" s="32"/>
      <c r="L217" s="32">
        <f>SUM(I217)</f>
        <v>58</v>
      </c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228" t="s">
        <v>398</v>
      </c>
    </row>
    <row r="218" spans="1:24" s="44" customFormat="1" x14ac:dyDescent="0.5">
      <c r="A218" s="256">
        <v>2432</v>
      </c>
      <c r="B218" s="165" t="s">
        <v>13</v>
      </c>
      <c r="C218" s="235">
        <v>4882</v>
      </c>
      <c r="D218" s="32">
        <v>18</v>
      </c>
      <c r="E218" s="32">
        <v>5568</v>
      </c>
      <c r="F218" s="32">
        <v>14</v>
      </c>
      <c r="G218" s="32" t="s">
        <v>25</v>
      </c>
      <c r="H218" s="32">
        <v>1</v>
      </c>
      <c r="I218" s="32">
        <v>48</v>
      </c>
      <c r="J218" s="32"/>
      <c r="K218" s="32">
        <f>SUM(H218*100+I218)</f>
        <v>148</v>
      </c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228" t="s">
        <v>32</v>
      </c>
    </row>
    <row r="219" spans="1:24" s="44" customFormat="1" x14ac:dyDescent="0.5">
      <c r="A219" s="256">
        <v>2433</v>
      </c>
      <c r="B219" s="165" t="s">
        <v>13</v>
      </c>
      <c r="C219" s="235">
        <v>4897</v>
      </c>
      <c r="D219" s="32">
        <v>19</v>
      </c>
      <c r="E219" s="32">
        <v>5567</v>
      </c>
      <c r="F219" s="32">
        <v>14</v>
      </c>
      <c r="G219" s="32" t="s">
        <v>25</v>
      </c>
      <c r="H219" s="32" t="s">
        <v>25</v>
      </c>
      <c r="I219" s="32">
        <v>62</v>
      </c>
      <c r="J219" s="32"/>
      <c r="K219" s="32"/>
      <c r="L219" s="32">
        <f>SUM(I219)</f>
        <v>62</v>
      </c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228" t="s">
        <v>150</v>
      </c>
    </row>
    <row r="220" spans="1:24" s="44" customFormat="1" x14ac:dyDescent="0.5">
      <c r="A220" s="256">
        <v>2434</v>
      </c>
      <c r="B220" s="165" t="s">
        <v>13</v>
      </c>
      <c r="C220" s="235">
        <v>10830</v>
      </c>
      <c r="D220" s="32">
        <v>48</v>
      </c>
      <c r="E220" s="32">
        <v>8741</v>
      </c>
      <c r="F220" s="32"/>
      <c r="G220" s="32" t="s">
        <v>25</v>
      </c>
      <c r="H220" s="32" t="s">
        <v>25</v>
      </c>
      <c r="I220" s="32">
        <v>57.4</v>
      </c>
      <c r="J220" s="32"/>
      <c r="K220" s="32">
        <f>SUM(I220)</f>
        <v>57.4</v>
      </c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228" t="s">
        <v>122</v>
      </c>
    </row>
    <row r="221" spans="1:24" s="44" customFormat="1" x14ac:dyDescent="0.5">
      <c r="A221" s="256">
        <v>2435</v>
      </c>
      <c r="B221" s="165" t="s">
        <v>13</v>
      </c>
      <c r="C221" s="235">
        <v>41939</v>
      </c>
      <c r="D221" s="32">
        <v>324</v>
      </c>
      <c r="E221" s="32">
        <v>691</v>
      </c>
      <c r="F221" s="32">
        <v>14</v>
      </c>
      <c r="G221" s="32" t="s">
        <v>25</v>
      </c>
      <c r="H221" s="32" t="s">
        <v>25</v>
      </c>
      <c r="I221" s="32">
        <v>86</v>
      </c>
      <c r="J221" s="32"/>
      <c r="K221" s="32"/>
      <c r="L221" s="32"/>
      <c r="M221" s="32"/>
      <c r="N221" s="32">
        <f>SUM(I221)</f>
        <v>86</v>
      </c>
      <c r="O221" s="32"/>
      <c r="P221" s="32"/>
      <c r="Q221" s="32"/>
      <c r="R221" s="32"/>
      <c r="S221" s="32"/>
      <c r="T221" s="32"/>
      <c r="U221" s="32"/>
      <c r="V221" s="32"/>
      <c r="W221" s="32"/>
      <c r="X221" s="228" t="s">
        <v>103</v>
      </c>
    </row>
    <row r="222" spans="1:24" s="44" customFormat="1" x14ac:dyDescent="0.5">
      <c r="A222" s="256">
        <v>2436</v>
      </c>
      <c r="B222" s="165" t="s">
        <v>13</v>
      </c>
      <c r="C222" s="235">
        <v>7196</v>
      </c>
      <c r="D222" s="32">
        <v>22</v>
      </c>
      <c r="E222" s="32">
        <v>6269</v>
      </c>
      <c r="F222" s="32">
        <v>14</v>
      </c>
      <c r="G222" s="32" t="s">
        <v>25</v>
      </c>
      <c r="H222" s="32" t="s">
        <v>25</v>
      </c>
      <c r="I222" s="32">
        <v>85</v>
      </c>
      <c r="J222" s="32"/>
      <c r="K222" s="32"/>
      <c r="L222" s="32"/>
      <c r="M222" s="32"/>
      <c r="N222" s="32">
        <f>SUM(I222)</f>
        <v>85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228" t="s">
        <v>737</v>
      </c>
    </row>
    <row r="223" spans="1:24" s="44" customFormat="1" x14ac:dyDescent="0.5">
      <c r="A223" s="319" t="s">
        <v>2036</v>
      </c>
      <c r="B223" s="319"/>
      <c r="C223" s="319"/>
      <c r="D223" s="319"/>
      <c r="E223" s="319"/>
      <c r="F223" s="319"/>
      <c r="G223" s="319"/>
      <c r="H223" s="319"/>
      <c r="I223" s="319"/>
      <c r="J223" s="319"/>
      <c r="K223" s="319"/>
      <c r="L223" s="319"/>
      <c r="M223" s="319"/>
      <c r="N223" s="319"/>
      <c r="O223" s="319"/>
      <c r="P223" s="319"/>
      <c r="Q223" s="319"/>
      <c r="R223" s="319"/>
      <c r="S223" s="319"/>
      <c r="T223" s="319"/>
      <c r="U223" s="319"/>
      <c r="V223" s="319"/>
      <c r="W223" s="319"/>
      <c r="X223" s="319"/>
    </row>
    <row r="224" spans="1:24" s="44" customFormat="1" x14ac:dyDescent="0.5">
      <c r="A224" s="323" t="s">
        <v>1102</v>
      </c>
      <c r="B224" s="323"/>
      <c r="C224" s="323"/>
      <c r="D224" s="323"/>
      <c r="E224" s="323"/>
      <c r="F224" s="323"/>
      <c r="G224" s="323"/>
      <c r="H224" s="323"/>
      <c r="I224" s="323"/>
      <c r="J224" s="323"/>
      <c r="K224" s="323"/>
      <c r="L224" s="323"/>
      <c r="M224" s="323"/>
      <c r="N224" s="323"/>
      <c r="O224" s="323"/>
      <c r="P224" s="323"/>
      <c r="Q224" s="323"/>
      <c r="R224" s="323"/>
      <c r="S224" s="323"/>
      <c r="T224" s="323"/>
      <c r="U224" s="323"/>
      <c r="V224" s="323"/>
      <c r="W224" s="323"/>
      <c r="X224" s="323"/>
    </row>
    <row r="225" spans="1:24" s="44" customFormat="1" x14ac:dyDescent="0.5">
      <c r="A225" s="324" t="s">
        <v>1069</v>
      </c>
      <c r="B225" s="324"/>
      <c r="C225" s="324"/>
      <c r="D225" s="324"/>
      <c r="E225" s="324"/>
      <c r="F225" s="324"/>
      <c r="G225" s="324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  <c r="T225" s="324"/>
      <c r="U225" s="324"/>
      <c r="V225" s="324"/>
      <c r="W225" s="324"/>
      <c r="X225" s="324"/>
    </row>
    <row r="226" spans="1:24" s="44" customFormat="1" x14ac:dyDescent="0.5">
      <c r="A226" s="319" t="s">
        <v>1070</v>
      </c>
      <c r="B226" s="319"/>
      <c r="C226" s="319"/>
      <c r="D226" s="319"/>
      <c r="E226" s="319"/>
      <c r="F226" s="319"/>
      <c r="G226" s="319"/>
      <c r="H226" s="319"/>
      <c r="I226" s="319"/>
      <c r="J226" s="319"/>
      <c r="K226" s="319"/>
      <c r="L226" s="319"/>
      <c r="M226" s="319"/>
      <c r="N226" s="319"/>
      <c r="O226" s="319"/>
      <c r="P226" s="319"/>
      <c r="Q226" s="319"/>
      <c r="R226" s="319"/>
      <c r="S226" s="319"/>
      <c r="T226" s="319"/>
      <c r="U226" s="319"/>
      <c r="V226" s="319"/>
      <c r="W226" s="319"/>
      <c r="X226" s="319"/>
    </row>
    <row r="227" spans="1:24" s="44" customFormat="1" x14ac:dyDescent="0.5">
      <c r="A227" s="325" t="s">
        <v>1071</v>
      </c>
      <c r="B227" s="219"/>
      <c r="C227" s="220"/>
      <c r="D227" s="327" t="s">
        <v>0</v>
      </c>
      <c r="E227" s="327" t="s">
        <v>1</v>
      </c>
      <c r="F227" s="220"/>
      <c r="G227" s="329" t="s">
        <v>18</v>
      </c>
      <c r="H227" s="330"/>
      <c r="I227" s="331"/>
      <c r="J227" s="332" t="s">
        <v>1088</v>
      </c>
      <c r="K227" s="333"/>
      <c r="L227" s="333"/>
      <c r="M227" s="333"/>
      <c r="N227" s="334"/>
      <c r="O227" s="335" t="s">
        <v>1101</v>
      </c>
      <c r="P227" s="335"/>
      <c r="Q227" s="335"/>
      <c r="R227" s="335"/>
      <c r="S227" s="335"/>
      <c r="T227" s="335"/>
      <c r="U227" s="335"/>
      <c r="V227" s="335"/>
      <c r="W227" s="335"/>
      <c r="X227" s="320" t="s">
        <v>12</v>
      </c>
    </row>
    <row r="228" spans="1:24" s="44" customFormat="1" x14ac:dyDescent="0.5">
      <c r="A228" s="326"/>
      <c r="B228" s="221" t="s">
        <v>1072</v>
      </c>
      <c r="C228" s="223" t="s">
        <v>1073</v>
      </c>
      <c r="D228" s="328"/>
      <c r="E228" s="328"/>
      <c r="F228" s="223" t="s">
        <v>1075</v>
      </c>
      <c r="G228" s="327" t="s">
        <v>19</v>
      </c>
      <c r="H228" s="336" t="s">
        <v>20</v>
      </c>
      <c r="I228" s="327" t="s">
        <v>21</v>
      </c>
      <c r="J228" s="225"/>
      <c r="K228" s="320" t="s">
        <v>1079</v>
      </c>
      <c r="L228" s="337" t="s">
        <v>1080</v>
      </c>
      <c r="M228" s="226"/>
      <c r="N228" s="234" t="s">
        <v>1086</v>
      </c>
      <c r="O228" s="338" t="s">
        <v>1071</v>
      </c>
      <c r="P228" s="219"/>
      <c r="Q228" s="219"/>
      <c r="R228" s="219"/>
      <c r="S228" s="341" t="s">
        <v>1088</v>
      </c>
      <c r="T228" s="342"/>
      <c r="U228" s="342"/>
      <c r="V228" s="342"/>
      <c r="W228" s="343"/>
      <c r="X228" s="321"/>
    </row>
    <row r="229" spans="1:24" s="44" customFormat="1" x14ac:dyDescent="0.5">
      <c r="A229" s="326"/>
      <c r="B229" s="221" t="s">
        <v>22</v>
      </c>
      <c r="C229" s="223" t="s">
        <v>1074</v>
      </c>
      <c r="D229" s="328"/>
      <c r="E229" s="328"/>
      <c r="F229" s="229" t="s">
        <v>1076</v>
      </c>
      <c r="G229" s="328"/>
      <c r="H229" s="336"/>
      <c r="I229" s="328"/>
      <c r="J229" s="225" t="s">
        <v>1078</v>
      </c>
      <c r="K229" s="321"/>
      <c r="L229" s="337"/>
      <c r="M229" s="230" t="s">
        <v>1081</v>
      </c>
      <c r="N229" s="234" t="s">
        <v>1085</v>
      </c>
      <c r="O229" s="339"/>
      <c r="P229" s="221"/>
      <c r="Q229" s="221" t="s">
        <v>1072</v>
      </c>
      <c r="R229" s="221" t="s">
        <v>1094</v>
      </c>
      <c r="S229" s="226"/>
      <c r="T229" s="344" t="s">
        <v>1079</v>
      </c>
      <c r="U229" s="320" t="s">
        <v>1080</v>
      </c>
      <c r="V229" s="233"/>
      <c r="W229" s="226" t="s">
        <v>1097</v>
      </c>
      <c r="X229" s="321"/>
    </row>
    <row r="230" spans="1:24" s="44" customFormat="1" x14ac:dyDescent="0.5">
      <c r="A230" s="326"/>
      <c r="B230" s="221"/>
      <c r="C230" s="223" t="s">
        <v>861</v>
      </c>
      <c r="D230" s="328"/>
      <c r="E230" s="328"/>
      <c r="F230" s="223" t="s">
        <v>1077</v>
      </c>
      <c r="G230" s="328"/>
      <c r="H230" s="336"/>
      <c r="I230" s="328"/>
      <c r="J230" s="225" t="s">
        <v>1082</v>
      </c>
      <c r="K230" s="321"/>
      <c r="L230" s="337"/>
      <c r="M230" s="230" t="s">
        <v>1084</v>
      </c>
      <c r="N230" s="234" t="s">
        <v>1087</v>
      </c>
      <c r="O230" s="339"/>
      <c r="P230" s="221" t="s">
        <v>1090</v>
      </c>
      <c r="Q230" s="221" t="s">
        <v>1091</v>
      </c>
      <c r="R230" s="221" t="s">
        <v>1095</v>
      </c>
      <c r="S230" s="230" t="s">
        <v>1078</v>
      </c>
      <c r="T230" s="345"/>
      <c r="U230" s="321"/>
      <c r="V230" s="233" t="s">
        <v>1081</v>
      </c>
      <c r="W230" s="230" t="s">
        <v>1098</v>
      </c>
      <c r="X230" s="321"/>
    </row>
    <row r="231" spans="1:24" s="44" customFormat="1" x14ac:dyDescent="0.5">
      <c r="A231" s="221"/>
      <c r="B231" s="221"/>
      <c r="C231" s="223"/>
      <c r="D231" s="223"/>
      <c r="E231" s="223"/>
      <c r="F231" s="223"/>
      <c r="G231" s="328"/>
      <c r="H231" s="336"/>
      <c r="I231" s="328"/>
      <c r="J231" s="225" t="s">
        <v>1083</v>
      </c>
      <c r="K231" s="321"/>
      <c r="L231" s="337"/>
      <c r="M231" s="230" t="s">
        <v>1085</v>
      </c>
      <c r="N231" s="234" t="s">
        <v>1072</v>
      </c>
      <c r="O231" s="339"/>
      <c r="P231" s="221"/>
      <c r="Q231" s="221" t="s">
        <v>1092</v>
      </c>
      <c r="R231" s="221" t="s">
        <v>1096</v>
      </c>
      <c r="S231" s="230" t="s">
        <v>1082</v>
      </c>
      <c r="T231" s="345"/>
      <c r="U231" s="321"/>
      <c r="V231" s="233" t="s">
        <v>1084</v>
      </c>
      <c r="W231" s="230" t="s">
        <v>1091</v>
      </c>
      <c r="X231" s="321"/>
    </row>
    <row r="232" spans="1:24" s="44" customFormat="1" x14ac:dyDescent="0.5">
      <c r="A232" s="193"/>
      <c r="B232" s="33"/>
      <c r="C232" s="32"/>
      <c r="D232" s="32"/>
      <c r="E232" s="32"/>
      <c r="F232" s="32"/>
      <c r="G232" s="32"/>
      <c r="H232" s="121"/>
      <c r="I232" s="32"/>
      <c r="J232" s="118"/>
      <c r="K232" s="32"/>
      <c r="L232" s="121"/>
      <c r="M232" s="32"/>
      <c r="N232" s="235"/>
      <c r="O232" s="340"/>
      <c r="P232" s="33"/>
      <c r="Q232" s="33" t="s">
        <v>1093</v>
      </c>
      <c r="R232" s="33"/>
      <c r="S232" s="228" t="s">
        <v>1083</v>
      </c>
      <c r="T232" s="346"/>
      <c r="U232" s="322"/>
      <c r="V232" s="236" t="s">
        <v>1085</v>
      </c>
      <c r="W232" s="228" t="s">
        <v>1099</v>
      </c>
      <c r="X232" s="322"/>
    </row>
    <row r="233" spans="1:24" s="44" customFormat="1" x14ac:dyDescent="0.5">
      <c r="A233" s="256">
        <v>2437</v>
      </c>
      <c r="B233" s="165" t="s">
        <v>13</v>
      </c>
      <c r="C233" s="235">
        <v>41936</v>
      </c>
      <c r="D233" s="32">
        <v>725</v>
      </c>
      <c r="E233" s="32">
        <v>692</v>
      </c>
      <c r="F233" s="32">
        <v>14</v>
      </c>
      <c r="G233" s="32" t="s">
        <v>25</v>
      </c>
      <c r="H233" s="32">
        <v>2</v>
      </c>
      <c r="I233" s="32">
        <v>48</v>
      </c>
      <c r="J233" s="32"/>
      <c r="K233" s="32"/>
      <c r="L233" s="32"/>
      <c r="M233" s="32"/>
      <c r="N233" s="32">
        <f>SUM(H233*100+I233)</f>
        <v>248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228" t="s">
        <v>869</v>
      </c>
    </row>
    <row r="234" spans="1:24" s="44" customFormat="1" x14ac:dyDescent="0.5">
      <c r="A234" s="256">
        <v>2438</v>
      </c>
      <c r="B234" s="165" t="s">
        <v>13</v>
      </c>
      <c r="C234" s="235">
        <v>42199</v>
      </c>
      <c r="D234" s="32">
        <v>719</v>
      </c>
      <c r="E234" s="32">
        <v>686</v>
      </c>
      <c r="F234" s="32">
        <v>14</v>
      </c>
      <c r="G234" s="32" t="s">
        <v>25</v>
      </c>
      <c r="H234" s="32">
        <v>1</v>
      </c>
      <c r="I234" s="32">
        <v>69</v>
      </c>
      <c r="J234" s="32"/>
      <c r="K234" s="32">
        <f>SUM(H234*100+I234)</f>
        <v>169</v>
      </c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228" t="s">
        <v>960</v>
      </c>
    </row>
    <row r="235" spans="1:24" s="44" customFormat="1" x14ac:dyDescent="0.5">
      <c r="A235" s="256">
        <v>2439</v>
      </c>
      <c r="B235" s="165" t="s">
        <v>13</v>
      </c>
      <c r="C235" s="235">
        <v>42200</v>
      </c>
      <c r="D235" s="32">
        <v>720</v>
      </c>
      <c r="E235" s="32">
        <v>687</v>
      </c>
      <c r="F235" s="32">
        <v>14</v>
      </c>
      <c r="G235" s="32" t="s">
        <v>25</v>
      </c>
      <c r="H235" s="32">
        <v>1</v>
      </c>
      <c r="I235" s="32">
        <v>65</v>
      </c>
      <c r="J235" s="32"/>
      <c r="K235" s="32">
        <f>SUM(H235*100+I235)</f>
        <v>165</v>
      </c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228" t="s">
        <v>961</v>
      </c>
    </row>
    <row r="236" spans="1:24" s="44" customFormat="1" x14ac:dyDescent="0.5">
      <c r="A236" s="256">
        <v>2440</v>
      </c>
      <c r="B236" s="165" t="s">
        <v>13</v>
      </c>
      <c r="C236" s="235">
        <v>42280</v>
      </c>
      <c r="D236" s="32">
        <v>721</v>
      </c>
      <c r="E236" s="32">
        <v>688</v>
      </c>
      <c r="F236" s="32">
        <v>14</v>
      </c>
      <c r="G236" s="32" t="s">
        <v>25</v>
      </c>
      <c r="H236" s="32" t="s">
        <v>25</v>
      </c>
      <c r="I236" s="32">
        <v>70</v>
      </c>
      <c r="J236" s="32"/>
      <c r="K236" s="32">
        <f>SUM(I236)</f>
        <v>70</v>
      </c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228" t="s">
        <v>32</v>
      </c>
    </row>
    <row r="237" spans="1:24" s="44" customFormat="1" x14ac:dyDescent="0.5">
      <c r="A237" s="256">
        <v>2441</v>
      </c>
      <c r="B237" s="165" t="s">
        <v>13</v>
      </c>
      <c r="C237" s="235">
        <v>42279</v>
      </c>
      <c r="D237" s="32">
        <v>722</v>
      </c>
      <c r="E237" s="32">
        <v>689</v>
      </c>
      <c r="F237" s="32">
        <v>14</v>
      </c>
      <c r="G237" s="32" t="s">
        <v>25</v>
      </c>
      <c r="H237" s="32" t="s">
        <v>25</v>
      </c>
      <c r="I237" s="32">
        <v>83</v>
      </c>
      <c r="J237" s="32"/>
      <c r="K237" s="32">
        <f>SUM(I237)</f>
        <v>83</v>
      </c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228" t="s">
        <v>32</v>
      </c>
    </row>
    <row r="238" spans="1:24" s="44" customFormat="1" x14ac:dyDescent="0.5">
      <c r="A238" s="256">
        <v>2442</v>
      </c>
      <c r="B238" s="165" t="s">
        <v>13</v>
      </c>
      <c r="C238" s="235">
        <v>42231</v>
      </c>
      <c r="D238" s="32">
        <v>731</v>
      </c>
      <c r="E238" s="32">
        <v>698</v>
      </c>
      <c r="F238" s="32">
        <v>14</v>
      </c>
      <c r="G238" s="32" t="s">
        <v>25</v>
      </c>
      <c r="H238" s="32">
        <v>1</v>
      </c>
      <c r="I238" s="32">
        <v>68</v>
      </c>
      <c r="J238" s="32"/>
      <c r="K238" s="32">
        <f>SUM(H238*100+I238)</f>
        <v>168</v>
      </c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228" t="s">
        <v>32</v>
      </c>
    </row>
    <row r="239" spans="1:24" s="44" customFormat="1" x14ac:dyDescent="0.5">
      <c r="A239" s="256">
        <v>2443</v>
      </c>
      <c r="B239" s="165" t="s">
        <v>13</v>
      </c>
      <c r="C239" s="235">
        <v>42032</v>
      </c>
      <c r="D239" s="32">
        <v>144</v>
      </c>
      <c r="E239" s="32">
        <v>163</v>
      </c>
      <c r="F239" s="32">
        <v>14</v>
      </c>
      <c r="G239" s="32" t="s">
        <v>25</v>
      </c>
      <c r="H239" s="32">
        <v>2</v>
      </c>
      <c r="I239" s="32">
        <v>87</v>
      </c>
      <c r="J239" s="32"/>
      <c r="K239" s="32">
        <f>SUM(H239*100+I239)</f>
        <v>287</v>
      </c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228" t="s">
        <v>32</v>
      </c>
    </row>
    <row r="240" spans="1:24" s="44" customFormat="1" x14ac:dyDescent="0.5">
      <c r="A240" s="256">
        <v>2444</v>
      </c>
      <c r="B240" s="165" t="s">
        <v>13</v>
      </c>
      <c r="C240" s="235">
        <v>40611</v>
      </c>
      <c r="D240" s="32">
        <v>730</v>
      </c>
      <c r="E240" s="32">
        <v>697</v>
      </c>
      <c r="F240" s="32">
        <v>14</v>
      </c>
      <c r="G240" s="32" t="s">
        <v>25</v>
      </c>
      <c r="H240" s="32">
        <v>2</v>
      </c>
      <c r="I240" s="32">
        <v>90.6</v>
      </c>
      <c r="J240" s="32"/>
      <c r="K240" s="32"/>
      <c r="L240" s="32"/>
      <c r="M240" s="32"/>
      <c r="N240" s="32">
        <f>SUM(H240*100+I240)</f>
        <v>290.60000000000002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228" t="s">
        <v>103</v>
      </c>
    </row>
    <row r="241" spans="1:24" s="44" customFormat="1" x14ac:dyDescent="0.5">
      <c r="A241" s="256">
        <v>2445</v>
      </c>
      <c r="B241" s="165" t="s">
        <v>13</v>
      </c>
      <c r="C241" s="235">
        <v>42285</v>
      </c>
      <c r="D241" s="32">
        <v>729</v>
      </c>
      <c r="E241" s="32">
        <v>696</v>
      </c>
      <c r="F241" s="32">
        <v>14</v>
      </c>
      <c r="G241" s="32" t="s">
        <v>25</v>
      </c>
      <c r="H241" s="32">
        <v>2</v>
      </c>
      <c r="I241" s="32">
        <v>32</v>
      </c>
      <c r="J241" s="32"/>
      <c r="K241" s="32">
        <f>SUM(H241*100+I241)</f>
        <v>232</v>
      </c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228" t="s">
        <v>32</v>
      </c>
    </row>
    <row r="242" spans="1:24" s="44" customFormat="1" x14ac:dyDescent="0.5">
      <c r="A242" s="256">
        <v>2446</v>
      </c>
      <c r="B242" s="165" t="s">
        <v>13</v>
      </c>
      <c r="C242" s="235">
        <v>42365</v>
      </c>
      <c r="D242" s="32">
        <v>728</v>
      </c>
      <c r="E242" s="32">
        <v>695</v>
      </c>
      <c r="F242" s="32">
        <v>14</v>
      </c>
      <c r="G242" s="32" t="s">
        <v>25</v>
      </c>
      <c r="H242" s="32">
        <v>3</v>
      </c>
      <c r="I242" s="32">
        <v>20</v>
      </c>
      <c r="J242" s="32"/>
      <c r="K242" s="32">
        <f>SUM(H242*100+I242)</f>
        <v>320</v>
      </c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228" t="s">
        <v>32</v>
      </c>
    </row>
    <row r="243" spans="1:24" s="44" customFormat="1" x14ac:dyDescent="0.5">
      <c r="A243" s="256">
        <v>2447</v>
      </c>
      <c r="B243" s="165" t="s">
        <v>13</v>
      </c>
      <c r="C243" s="235">
        <v>42127</v>
      </c>
      <c r="D243" s="32">
        <v>726</v>
      </c>
      <c r="E243" s="32">
        <v>693</v>
      </c>
      <c r="F243" s="32">
        <v>14</v>
      </c>
      <c r="G243" s="32" t="s">
        <v>25</v>
      </c>
      <c r="H243" s="32">
        <v>1</v>
      </c>
      <c r="I243" s="32">
        <v>71</v>
      </c>
      <c r="J243" s="32"/>
      <c r="K243" s="32">
        <f>SUM(H243*100+I243)</f>
        <v>171</v>
      </c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228" t="s">
        <v>32</v>
      </c>
    </row>
    <row r="244" spans="1:24" s="44" customFormat="1" x14ac:dyDescent="0.5">
      <c r="A244" s="256">
        <v>2448</v>
      </c>
      <c r="B244" s="165" t="s">
        <v>13</v>
      </c>
      <c r="C244" s="235">
        <v>38571</v>
      </c>
      <c r="D244" s="32">
        <v>30</v>
      </c>
      <c r="E244" s="32">
        <v>1164</v>
      </c>
      <c r="F244" s="32">
        <v>14</v>
      </c>
      <c r="G244" s="32" t="s">
        <v>25</v>
      </c>
      <c r="H244" s="32">
        <v>1</v>
      </c>
      <c r="I244" s="32">
        <v>22</v>
      </c>
      <c r="J244" s="32"/>
      <c r="K244" s="32">
        <f>SUM(H244*100+I244)</f>
        <v>122</v>
      </c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228" t="s">
        <v>32</v>
      </c>
    </row>
    <row r="245" spans="1:24" s="44" customFormat="1" x14ac:dyDescent="0.5">
      <c r="A245" s="256">
        <v>2449</v>
      </c>
      <c r="B245" s="165" t="s">
        <v>13</v>
      </c>
      <c r="C245" s="235">
        <v>38572</v>
      </c>
      <c r="D245" s="32">
        <v>31</v>
      </c>
      <c r="E245" s="32">
        <v>1165</v>
      </c>
      <c r="F245" s="32">
        <v>14</v>
      </c>
      <c r="G245" s="32" t="s">
        <v>25</v>
      </c>
      <c r="H245" s="32">
        <v>1</v>
      </c>
      <c r="I245" s="32">
        <v>81</v>
      </c>
      <c r="J245" s="32"/>
      <c r="K245" s="32"/>
      <c r="L245" s="32"/>
      <c r="M245" s="32"/>
      <c r="N245" s="32">
        <f>SUM(H245*100+I245)</f>
        <v>181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228" t="s">
        <v>103</v>
      </c>
    </row>
    <row r="246" spans="1:24" s="44" customFormat="1" x14ac:dyDescent="0.5">
      <c r="A246" s="256">
        <v>2450</v>
      </c>
      <c r="B246" s="165" t="s">
        <v>13</v>
      </c>
      <c r="C246" s="235">
        <v>3769</v>
      </c>
      <c r="D246" s="32">
        <v>7</v>
      </c>
      <c r="E246" s="32">
        <v>4986</v>
      </c>
      <c r="F246" s="32">
        <v>14</v>
      </c>
      <c r="G246" s="32" t="s">
        <v>25</v>
      </c>
      <c r="H246" s="32">
        <v>1</v>
      </c>
      <c r="I246" s="32">
        <v>89.2</v>
      </c>
      <c r="J246" s="32"/>
      <c r="K246" s="32">
        <f>SUM(H246*100+I246)</f>
        <v>189.2</v>
      </c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228" t="s">
        <v>32</v>
      </c>
    </row>
    <row r="247" spans="1:24" s="44" customFormat="1" x14ac:dyDescent="0.5">
      <c r="A247" s="256">
        <v>2451</v>
      </c>
      <c r="B247" s="165" t="s">
        <v>13</v>
      </c>
      <c r="C247" s="235">
        <v>38575</v>
      </c>
      <c r="D247" s="32">
        <v>34</v>
      </c>
      <c r="E247" s="32">
        <v>1168</v>
      </c>
      <c r="F247" s="32">
        <v>14</v>
      </c>
      <c r="G247" s="32" t="s">
        <v>25</v>
      </c>
      <c r="H247" s="32">
        <v>3</v>
      </c>
      <c r="I247" s="32">
        <v>24</v>
      </c>
      <c r="J247" s="32"/>
      <c r="K247" s="32">
        <f>SUM(H247*100+I247)</f>
        <v>324</v>
      </c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228" t="s">
        <v>32</v>
      </c>
    </row>
    <row r="248" spans="1:24" s="44" customFormat="1" x14ac:dyDescent="0.5">
      <c r="A248" s="256">
        <v>2452</v>
      </c>
      <c r="B248" s="165" t="s">
        <v>13</v>
      </c>
      <c r="C248" s="235">
        <v>38574</v>
      </c>
      <c r="D248" s="32">
        <v>33</v>
      </c>
      <c r="E248" s="32">
        <v>1167</v>
      </c>
      <c r="F248" s="32">
        <v>14</v>
      </c>
      <c r="G248" s="32" t="s">
        <v>25</v>
      </c>
      <c r="H248" s="32" t="s">
        <v>25</v>
      </c>
      <c r="I248" s="32">
        <v>61</v>
      </c>
      <c r="J248" s="32"/>
      <c r="K248" s="32">
        <f>SUM(I248)</f>
        <v>61</v>
      </c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228" t="s">
        <v>32</v>
      </c>
    </row>
    <row r="249" spans="1:24" s="44" customFormat="1" x14ac:dyDescent="0.5">
      <c r="A249" s="256">
        <v>2453</v>
      </c>
      <c r="B249" s="165" t="s">
        <v>13</v>
      </c>
      <c r="C249" s="235">
        <v>42232</v>
      </c>
      <c r="D249" s="32">
        <v>732</v>
      </c>
      <c r="E249" s="32">
        <v>699</v>
      </c>
      <c r="F249" s="32">
        <v>14</v>
      </c>
      <c r="G249" s="32">
        <v>1</v>
      </c>
      <c r="H249" s="32" t="s">
        <v>25</v>
      </c>
      <c r="I249" s="32">
        <v>11</v>
      </c>
      <c r="J249" s="32"/>
      <c r="K249" s="32"/>
      <c r="L249" s="32"/>
      <c r="M249" s="32"/>
      <c r="N249" s="32">
        <f>SUM(G249*400+I249)</f>
        <v>411</v>
      </c>
      <c r="O249" s="32"/>
      <c r="P249" s="32"/>
      <c r="Q249" s="32"/>
      <c r="R249" s="32"/>
      <c r="S249" s="32"/>
      <c r="T249" s="32"/>
      <c r="U249" s="32"/>
      <c r="V249" s="32"/>
      <c r="W249" s="32"/>
      <c r="X249" s="228" t="s">
        <v>962</v>
      </c>
    </row>
    <row r="250" spans="1:24" s="44" customFormat="1" x14ac:dyDescent="0.5">
      <c r="A250" s="256">
        <v>2454</v>
      </c>
      <c r="B250" s="165" t="s">
        <v>13</v>
      </c>
      <c r="C250" s="235">
        <v>42152</v>
      </c>
      <c r="D250" s="32">
        <v>734</v>
      </c>
      <c r="E250" s="32">
        <v>701</v>
      </c>
      <c r="F250" s="32">
        <v>14</v>
      </c>
      <c r="G250" s="32" t="s">
        <v>25</v>
      </c>
      <c r="H250" s="32" t="s">
        <v>25</v>
      </c>
      <c r="I250" s="32">
        <v>70</v>
      </c>
      <c r="J250" s="32"/>
      <c r="K250" s="32">
        <f>SUM(I250)</f>
        <v>70</v>
      </c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228" t="s">
        <v>32</v>
      </c>
    </row>
    <row r="251" spans="1:24" s="44" customFormat="1" x14ac:dyDescent="0.5">
      <c r="A251" s="256">
        <v>2455</v>
      </c>
      <c r="B251" s="165" t="s">
        <v>13</v>
      </c>
      <c r="C251" s="235">
        <v>42235</v>
      </c>
      <c r="D251" s="32">
        <v>735</v>
      </c>
      <c r="E251" s="32">
        <v>702</v>
      </c>
      <c r="F251" s="32">
        <v>14</v>
      </c>
      <c r="G251" s="32" t="s">
        <v>25</v>
      </c>
      <c r="H251" s="32">
        <v>1</v>
      </c>
      <c r="I251" s="32">
        <v>59</v>
      </c>
      <c r="J251" s="32"/>
      <c r="K251" s="32">
        <f t="shared" ref="K251:K256" si="0">SUM(H251*100+I251)</f>
        <v>159</v>
      </c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228" t="s">
        <v>32</v>
      </c>
    </row>
    <row r="252" spans="1:24" s="44" customFormat="1" x14ac:dyDescent="0.5">
      <c r="A252" s="256">
        <v>2456</v>
      </c>
      <c r="B252" s="165" t="s">
        <v>13</v>
      </c>
      <c r="C252" s="235">
        <v>42234</v>
      </c>
      <c r="D252" s="32">
        <v>736</v>
      </c>
      <c r="E252" s="32">
        <v>703</v>
      </c>
      <c r="F252" s="32">
        <v>14</v>
      </c>
      <c r="G252" s="32" t="s">
        <v>25</v>
      </c>
      <c r="H252" s="32">
        <v>1</v>
      </c>
      <c r="I252" s="32">
        <v>32</v>
      </c>
      <c r="J252" s="32"/>
      <c r="K252" s="32">
        <f t="shared" si="0"/>
        <v>132</v>
      </c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228" t="s">
        <v>32</v>
      </c>
    </row>
    <row r="253" spans="1:24" s="44" customFormat="1" x14ac:dyDescent="0.5">
      <c r="A253" s="256">
        <v>2457</v>
      </c>
      <c r="B253" s="165" t="s">
        <v>13</v>
      </c>
      <c r="C253" s="235">
        <v>42236</v>
      </c>
      <c r="D253" s="32">
        <v>738</v>
      </c>
      <c r="E253" s="32">
        <v>705</v>
      </c>
      <c r="F253" s="32">
        <v>14</v>
      </c>
      <c r="G253" s="32" t="s">
        <v>25</v>
      </c>
      <c r="H253" s="32">
        <v>3</v>
      </c>
      <c r="I253" s="32">
        <v>33</v>
      </c>
      <c r="J253" s="32"/>
      <c r="K253" s="32">
        <f t="shared" si="0"/>
        <v>333</v>
      </c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228" t="s">
        <v>32</v>
      </c>
    </row>
    <row r="254" spans="1:24" s="44" customFormat="1" x14ac:dyDescent="0.5">
      <c r="A254" s="256">
        <v>2458</v>
      </c>
      <c r="B254" s="165" t="s">
        <v>13</v>
      </c>
      <c r="C254" s="235">
        <v>42363</v>
      </c>
      <c r="D254" s="32">
        <v>739</v>
      </c>
      <c r="E254" s="32">
        <v>706</v>
      </c>
      <c r="F254" s="32">
        <v>14</v>
      </c>
      <c r="G254" s="32" t="s">
        <v>25</v>
      </c>
      <c r="H254" s="32">
        <v>1</v>
      </c>
      <c r="I254" s="32">
        <v>55</v>
      </c>
      <c r="J254" s="32"/>
      <c r="K254" s="32">
        <f t="shared" si="0"/>
        <v>155</v>
      </c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228" t="s">
        <v>32</v>
      </c>
    </row>
    <row r="255" spans="1:24" s="44" customFormat="1" x14ac:dyDescent="0.5">
      <c r="A255" s="256">
        <v>2459</v>
      </c>
      <c r="B255" s="165" t="s">
        <v>13</v>
      </c>
      <c r="C255" s="235">
        <v>7333</v>
      </c>
      <c r="D255" s="32">
        <v>12</v>
      </c>
      <c r="E255" s="32">
        <v>6460</v>
      </c>
      <c r="F255" s="32">
        <v>14</v>
      </c>
      <c r="G255" s="32" t="s">
        <v>25</v>
      </c>
      <c r="H255" s="32">
        <v>1</v>
      </c>
      <c r="I255" s="32">
        <v>89.8</v>
      </c>
      <c r="J255" s="32"/>
      <c r="K255" s="32">
        <f t="shared" si="0"/>
        <v>189.8</v>
      </c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228" t="s">
        <v>32</v>
      </c>
    </row>
    <row r="256" spans="1:24" s="44" customFormat="1" x14ac:dyDescent="0.5">
      <c r="A256" s="256">
        <v>2460</v>
      </c>
      <c r="B256" s="165" t="s">
        <v>13</v>
      </c>
      <c r="C256" s="235">
        <v>10786</v>
      </c>
      <c r="D256" s="32">
        <v>21</v>
      </c>
      <c r="E256" s="32">
        <v>8723</v>
      </c>
      <c r="F256" s="32">
        <v>14</v>
      </c>
      <c r="G256" s="32" t="s">
        <v>25</v>
      </c>
      <c r="H256" s="32">
        <v>1</v>
      </c>
      <c r="I256" s="32">
        <v>2.6</v>
      </c>
      <c r="J256" s="32"/>
      <c r="K256" s="32">
        <f t="shared" si="0"/>
        <v>102.6</v>
      </c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228" t="s">
        <v>32</v>
      </c>
    </row>
    <row r="257" spans="1:24" s="44" customFormat="1" x14ac:dyDescent="0.5">
      <c r="A257" s="256">
        <v>2461</v>
      </c>
      <c r="B257" s="165" t="s">
        <v>13</v>
      </c>
      <c r="C257" s="235">
        <v>38576</v>
      </c>
      <c r="D257" s="32">
        <v>35</v>
      </c>
      <c r="E257" s="32">
        <v>1169</v>
      </c>
      <c r="F257" s="32"/>
      <c r="G257" s="32" t="s">
        <v>25</v>
      </c>
      <c r="H257" s="32">
        <v>3</v>
      </c>
      <c r="I257" s="32">
        <v>2</v>
      </c>
      <c r="J257" s="32"/>
      <c r="K257" s="32"/>
      <c r="L257" s="32"/>
      <c r="M257" s="32"/>
      <c r="N257" s="32">
        <f>SUM(H257*100+I257)</f>
        <v>302</v>
      </c>
      <c r="O257" s="32"/>
      <c r="P257" s="32"/>
      <c r="Q257" s="32"/>
      <c r="R257" s="32"/>
      <c r="S257" s="32"/>
      <c r="T257" s="32"/>
      <c r="U257" s="32"/>
      <c r="V257" s="32"/>
      <c r="W257" s="32"/>
      <c r="X257" s="228" t="s">
        <v>267</v>
      </c>
    </row>
    <row r="258" spans="1:24" s="44" customFormat="1" x14ac:dyDescent="0.5">
      <c r="A258" s="256">
        <v>2462</v>
      </c>
      <c r="B258" s="165" t="s">
        <v>13</v>
      </c>
      <c r="C258" s="235">
        <v>6005</v>
      </c>
      <c r="D258" s="32">
        <v>67</v>
      </c>
      <c r="E258" s="32">
        <v>6004</v>
      </c>
      <c r="F258" s="32">
        <v>14</v>
      </c>
      <c r="G258" s="32" t="s">
        <v>25</v>
      </c>
      <c r="H258" s="32">
        <v>1</v>
      </c>
      <c r="I258" s="32">
        <v>70</v>
      </c>
      <c r="J258" s="32"/>
      <c r="K258" s="32">
        <f>SUM(H258*100+I258)</f>
        <v>170</v>
      </c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228" t="s">
        <v>32</v>
      </c>
    </row>
    <row r="259" spans="1:24" s="44" customFormat="1" x14ac:dyDescent="0.5">
      <c r="A259" s="256">
        <v>2463</v>
      </c>
      <c r="B259" s="165" t="s">
        <v>13</v>
      </c>
      <c r="C259" s="235">
        <v>45603</v>
      </c>
      <c r="D259" s="32">
        <v>778</v>
      </c>
      <c r="E259" s="32">
        <v>826</v>
      </c>
      <c r="F259" s="32">
        <v>14</v>
      </c>
      <c r="G259" s="32" t="s">
        <v>25</v>
      </c>
      <c r="H259" s="32" t="s">
        <v>25</v>
      </c>
      <c r="I259" s="32">
        <v>91.4</v>
      </c>
      <c r="J259" s="32"/>
      <c r="K259" s="32">
        <f>SUM(I259)</f>
        <v>91.4</v>
      </c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228" t="s">
        <v>32</v>
      </c>
    </row>
    <row r="260" spans="1:24" s="44" customFormat="1" x14ac:dyDescent="0.5">
      <c r="A260" s="319" t="s">
        <v>2037</v>
      </c>
      <c r="B260" s="319"/>
      <c r="C260" s="319"/>
      <c r="D260" s="319"/>
      <c r="E260" s="319"/>
      <c r="F260" s="319"/>
      <c r="G260" s="319"/>
      <c r="H260" s="319"/>
      <c r="I260" s="319"/>
      <c r="J260" s="319"/>
      <c r="K260" s="319"/>
      <c r="L260" s="319"/>
      <c r="M260" s="319"/>
      <c r="N260" s="319"/>
      <c r="O260" s="319"/>
      <c r="P260" s="319"/>
      <c r="Q260" s="319"/>
      <c r="R260" s="319"/>
      <c r="S260" s="319"/>
      <c r="T260" s="319"/>
      <c r="U260" s="319"/>
      <c r="V260" s="319"/>
      <c r="W260" s="319"/>
      <c r="X260" s="319"/>
    </row>
    <row r="261" spans="1:24" s="44" customFormat="1" x14ac:dyDescent="0.5">
      <c r="A261" s="323" t="s">
        <v>1102</v>
      </c>
      <c r="B261" s="323"/>
      <c r="C261" s="323"/>
      <c r="D261" s="323"/>
      <c r="E261" s="323"/>
      <c r="F261" s="323"/>
      <c r="G261" s="323"/>
      <c r="H261" s="323"/>
      <c r="I261" s="323"/>
      <c r="J261" s="323"/>
      <c r="K261" s="323"/>
      <c r="L261" s="323"/>
      <c r="M261" s="323"/>
      <c r="N261" s="323"/>
      <c r="O261" s="323"/>
      <c r="P261" s="323"/>
      <c r="Q261" s="323"/>
      <c r="R261" s="323"/>
      <c r="S261" s="323"/>
      <c r="T261" s="323"/>
      <c r="U261" s="323"/>
      <c r="V261" s="323"/>
      <c r="W261" s="323"/>
      <c r="X261" s="323"/>
    </row>
    <row r="262" spans="1:24" s="44" customFormat="1" x14ac:dyDescent="0.5">
      <c r="A262" s="324" t="s">
        <v>1069</v>
      </c>
      <c r="B262" s="324"/>
      <c r="C262" s="324"/>
      <c r="D262" s="324"/>
      <c r="E262" s="324"/>
      <c r="F262" s="324"/>
      <c r="G262" s="324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  <c r="T262" s="324"/>
      <c r="U262" s="324"/>
      <c r="V262" s="324"/>
      <c r="W262" s="324"/>
      <c r="X262" s="324"/>
    </row>
    <row r="263" spans="1:24" s="44" customFormat="1" x14ac:dyDescent="0.5">
      <c r="A263" s="319" t="s">
        <v>1070</v>
      </c>
      <c r="B263" s="319"/>
      <c r="C263" s="319"/>
      <c r="D263" s="319"/>
      <c r="E263" s="319"/>
      <c r="F263" s="319"/>
      <c r="G263" s="319"/>
      <c r="H263" s="319"/>
      <c r="I263" s="319"/>
      <c r="J263" s="319"/>
      <c r="K263" s="319"/>
      <c r="L263" s="319"/>
      <c r="M263" s="319"/>
      <c r="N263" s="319"/>
      <c r="O263" s="319"/>
      <c r="P263" s="319"/>
      <c r="Q263" s="319"/>
      <c r="R263" s="319"/>
      <c r="S263" s="319"/>
      <c r="T263" s="319"/>
      <c r="U263" s="319"/>
      <c r="V263" s="319"/>
      <c r="W263" s="319"/>
      <c r="X263" s="319"/>
    </row>
    <row r="264" spans="1:24" s="44" customFormat="1" x14ac:dyDescent="0.5">
      <c r="A264" s="325" t="s">
        <v>1071</v>
      </c>
      <c r="B264" s="219"/>
      <c r="C264" s="220"/>
      <c r="D264" s="327" t="s">
        <v>0</v>
      </c>
      <c r="E264" s="327" t="s">
        <v>1</v>
      </c>
      <c r="F264" s="220"/>
      <c r="G264" s="329" t="s">
        <v>18</v>
      </c>
      <c r="H264" s="330"/>
      <c r="I264" s="331"/>
      <c r="J264" s="332" t="s">
        <v>1088</v>
      </c>
      <c r="K264" s="333"/>
      <c r="L264" s="333"/>
      <c r="M264" s="333"/>
      <c r="N264" s="334"/>
      <c r="O264" s="335" t="s">
        <v>1101</v>
      </c>
      <c r="P264" s="335"/>
      <c r="Q264" s="335"/>
      <c r="R264" s="335"/>
      <c r="S264" s="335"/>
      <c r="T264" s="335"/>
      <c r="U264" s="335"/>
      <c r="V264" s="335"/>
      <c r="W264" s="335"/>
      <c r="X264" s="320" t="s">
        <v>12</v>
      </c>
    </row>
    <row r="265" spans="1:24" s="44" customFormat="1" x14ac:dyDescent="0.5">
      <c r="A265" s="326"/>
      <c r="B265" s="221" t="s">
        <v>1072</v>
      </c>
      <c r="C265" s="223" t="s">
        <v>1073</v>
      </c>
      <c r="D265" s="328"/>
      <c r="E265" s="328"/>
      <c r="F265" s="223" t="s">
        <v>1075</v>
      </c>
      <c r="G265" s="327" t="s">
        <v>19</v>
      </c>
      <c r="H265" s="336" t="s">
        <v>20</v>
      </c>
      <c r="I265" s="327" t="s">
        <v>21</v>
      </c>
      <c r="J265" s="225"/>
      <c r="K265" s="320" t="s">
        <v>1079</v>
      </c>
      <c r="L265" s="337" t="s">
        <v>1080</v>
      </c>
      <c r="M265" s="226"/>
      <c r="N265" s="234" t="s">
        <v>1086</v>
      </c>
      <c r="O265" s="338" t="s">
        <v>1071</v>
      </c>
      <c r="P265" s="219"/>
      <c r="Q265" s="219"/>
      <c r="R265" s="219"/>
      <c r="S265" s="341" t="s">
        <v>1088</v>
      </c>
      <c r="T265" s="342"/>
      <c r="U265" s="342"/>
      <c r="V265" s="342"/>
      <c r="W265" s="343"/>
      <c r="X265" s="321"/>
    </row>
    <row r="266" spans="1:24" s="44" customFormat="1" x14ac:dyDescent="0.5">
      <c r="A266" s="326"/>
      <c r="B266" s="221" t="s">
        <v>22</v>
      </c>
      <c r="C266" s="223" t="s">
        <v>1074</v>
      </c>
      <c r="D266" s="328"/>
      <c r="E266" s="328"/>
      <c r="F266" s="229" t="s">
        <v>1076</v>
      </c>
      <c r="G266" s="328"/>
      <c r="H266" s="336"/>
      <c r="I266" s="328"/>
      <c r="J266" s="225" t="s">
        <v>1078</v>
      </c>
      <c r="K266" s="321"/>
      <c r="L266" s="337"/>
      <c r="M266" s="230" t="s">
        <v>1081</v>
      </c>
      <c r="N266" s="234" t="s">
        <v>1085</v>
      </c>
      <c r="O266" s="339"/>
      <c r="P266" s="221"/>
      <c r="Q266" s="221" t="s">
        <v>1072</v>
      </c>
      <c r="R266" s="221" t="s">
        <v>1094</v>
      </c>
      <c r="S266" s="226"/>
      <c r="T266" s="344" t="s">
        <v>1079</v>
      </c>
      <c r="U266" s="320" t="s">
        <v>1080</v>
      </c>
      <c r="V266" s="233"/>
      <c r="W266" s="226" t="s">
        <v>1097</v>
      </c>
      <c r="X266" s="321"/>
    </row>
    <row r="267" spans="1:24" s="44" customFormat="1" x14ac:dyDescent="0.5">
      <c r="A267" s="326"/>
      <c r="B267" s="221"/>
      <c r="C267" s="223" t="s">
        <v>861</v>
      </c>
      <c r="D267" s="328"/>
      <c r="E267" s="328"/>
      <c r="F267" s="223" t="s">
        <v>1077</v>
      </c>
      <c r="G267" s="328"/>
      <c r="H267" s="336"/>
      <c r="I267" s="328"/>
      <c r="J267" s="225" t="s">
        <v>1082</v>
      </c>
      <c r="K267" s="321"/>
      <c r="L267" s="337"/>
      <c r="M267" s="230" t="s">
        <v>1084</v>
      </c>
      <c r="N267" s="234" t="s">
        <v>1087</v>
      </c>
      <c r="O267" s="339"/>
      <c r="P267" s="221" t="s">
        <v>1090</v>
      </c>
      <c r="Q267" s="221" t="s">
        <v>1091</v>
      </c>
      <c r="R267" s="221" t="s">
        <v>1095</v>
      </c>
      <c r="S267" s="230" t="s">
        <v>1078</v>
      </c>
      <c r="T267" s="345"/>
      <c r="U267" s="321"/>
      <c r="V267" s="233" t="s">
        <v>1081</v>
      </c>
      <c r="W267" s="230" t="s">
        <v>1098</v>
      </c>
      <c r="X267" s="321"/>
    </row>
    <row r="268" spans="1:24" s="44" customFormat="1" x14ac:dyDescent="0.5">
      <c r="A268" s="221"/>
      <c r="B268" s="221"/>
      <c r="C268" s="223"/>
      <c r="D268" s="223"/>
      <c r="E268" s="223"/>
      <c r="F268" s="223"/>
      <c r="G268" s="328"/>
      <c r="H268" s="336"/>
      <c r="I268" s="328"/>
      <c r="J268" s="225" t="s">
        <v>1083</v>
      </c>
      <c r="K268" s="321"/>
      <c r="L268" s="337"/>
      <c r="M268" s="230" t="s">
        <v>1085</v>
      </c>
      <c r="N268" s="234" t="s">
        <v>1072</v>
      </c>
      <c r="O268" s="339"/>
      <c r="P268" s="221"/>
      <c r="Q268" s="221" t="s">
        <v>1092</v>
      </c>
      <c r="R268" s="221" t="s">
        <v>1096</v>
      </c>
      <c r="S268" s="230" t="s">
        <v>1082</v>
      </c>
      <c r="T268" s="345"/>
      <c r="U268" s="321"/>
      <c r="V268" s="233" t="s">
        <v>1084</v>
      </c>
      <c r="W268" s="230" t="s">
        <v>1091</v>
      </c>
      <c r="X268" s="321"/>
    </row>
    <row r="269" spans="1:24" s="44" customFormat="1" x14ac:dyDescent="0.5">
      <c r="A269" s="193"/>
      <c r="B269" s="33"/>
      <c r="C269" s="32"/>
      <c r="D269" s="32"/>
      <c r="E269" s="32"/>
      <c r="F269" s="32"/>
      <c r="G269" s="32"/>
      <c r="H269" s="121"/>
      <c r="I269" s="32"/>
      <c r="J269" s="118"/>
      <c r="K269" s="32"/>
      <c r="L269" s="121"/>
      <c r="M269" s="32"/>
      <c r="N269" s="235"/>
      <c r="O269" s="340"/>
      <c r="P269" s="33"/>
      <c r="Q269" s="33" t="s">
        <v>1093</v>
      </c>
      <c r="R269" s="33"/>
      <c r="S269" s="228" t="s">
        <v>1083</v>
      </c>
      <c r="T269" s="346"/>
      <c r="U269" s="322"/>
      <c r="V269" s="236" t="s">
        <v>1085</v>
      </c>
      <c r="W269" s="228" t="s">
        <v>1099</v>
      </c>
      <c r="X269" s="322"/>
    </row>
    <row r="270" spans="1:24" s="44" customFormat="1" x14ac:dyDescent="0.5">
      <c r="A270" s="256">
        <v>2464</v>
      </c>
      <c r="B270" s="165" t="s">
        <v>13</v>
      </c>
      <c r="C270" s="235">
        <v>42128</v>
      </c>
      <c r="D270" s="32">
        <v>742</v>
      </c>
      <c r="E270" s="32">
        <v>709</v>
      </c>
      <c r="F270" s="32">
        <v>14</v>
      </c>
      <c r="G270" s="32" t="s">
        <v>25</v>
      </c>
      <c r="H270" s="32" t="s">
        <v>25</v>
      </c>
      <c r="I270" s="32">
        <v>57</v>
      </c>
      <c r="J270" s="32"/>
      <c r="K270" s="32">
        <f>SUM(I270)</f>
        <v>57</v>
      </c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228" t="s">
        <v>32</v>
      </c>
    </row>
    <row r="271" spans="1:24" s="44" customFormat="1" x14ac:dyDescent="0.5">
      <c r="A271" s="256">
        <v>2465</v>
      </c>
      <c r="B271" s="165" t="s">
        <v>13</v>
      </c>
      <c r="C271" s="235">
        <v>9688</v>
      </c>
      <c r="D271" s="32">
        <v>30</v>
      </c>
      <c r="E271" s="32">
        <v>8169</v>
      </c>
      <c r="F271" s="32">
        <v>14</v>
      </c>
      <c r="G271" s="32" t="s">
        <v>25</v>
      </c>
      <c r="H271" s="32" t="s">
        <v>25</v>
      </c>
      <c r="I271" s="32">
        <v>57</v>
      </c>
      <c r="J271" s="32"/>
      <c r="K271" s="32">
        <f>SUM(I271)</f>
        <v>57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228" t="s">
        <v>32</v>
      </c>
    </row>
    <row r="272" spans="1:24" s="44" customFormat="1" x14ac:dyDescent="0.5">
      <c r="A272" s="256">
        <v>2466</v>
      </c>
      <c r="B272" s="165" t="s">
        <v>13</v>
      </c>
      <c r="C272" s="235">
        <v>42361</v>
      </c>
      <c r="D272" s="32">
        <v>741</v>
      </c>
      <c r="E272" s="32">
        <v>708</v>
      </c>
      <c r="F272" s="32">
        <v>14</v>
      </c>
      <c r="G272" s="32" t="s">
        <v>25</v>
      </c>
      <c r="H272" s="32">
        <v>1</v>
      </c>
      <c r="I272" s="32">
        <v>11</v>
      </c>
      <c r="J272" s="32"/>
      <c r="K272" s="32">
        <f>SUM(H272*100+I272)</f>
        <v>111</v>
      </c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228" t="s">
        <v>32</v>
      </c>
    </row>
    <row r="273" spans="1:24" s="44" customFormat="1" x14ac:dyDescent="0.5">
      <c r="A273" s="256">
        <v>2467</v>
      </c>
      <c r="B273" s="165" t="s">
        <v>13</v>
      </c>
      <c r="C273" s="235">
        <v>42362</v>
      </c>
      <c r="D273" s="32">
        <v>740</v>
      </c>
      <c r="E273" s="32">
        <v>707</v>
      </c>
      <c r="F273" s="32">
        <v>14</v>
      </c>
      <c r="G273" s="32" t="s">
        <v>25</v>
      </c>
      <c r="H273" s="32">
        <v>1</v>
      </c>
      <c r="I273" s="32" t="s">
        <v>25</v>
      </c>
      <c r="J273" s="32"/>
      <c r="K273" s="32">
        <f>SUM(H273*400)</f>
        <v>400</v>
      </c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228" t="s">
        <v>32</v>
      </c>
    </row>
    <row r="274" spans="1:24" s="44" customFormat="1" x14ac:dyDescent="0.5">
      <c r="A274" s="256">
        <v>2468</v>
      </c>
      <c r="B274" s="165" t="s">
        <v>13</v>
      </c>
      <c r="C274" s="235">
        <v>38562</v>
      </c>
      <c r="D274" s="32">
        <v>27</v>
      </c>
      <c r="E274" s="32">
        <v>1162</v>
      </c>
      <c r="F274" s="32">
        <v>14</v>
      </c>
      <c r="G274" s="32" t="s">
        <v>25</v>
      </c>
      <c r="H274" s="32">
        <v>2</v>
      </c>
      <c r="I274" s="32">
        <v>30</v>
      </c>
      <c r="J274" s="32"/>
      <c r="K274" s="32">
        <f>SUM(H274*100+I274)</f>
        <v>230</v>
      </c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228" t="s">
        <v>32</v>
      </c>
    </row>
    <row r="275" spans="1:24" s="44" customFormat="1" x14ac:dyDescent="0.5">
      <c r="A275" s="256">
        <v>2469</v>
      </c>
      <c r="B275" s="165" t="s">
        <v>13</v>
      </c>
      <c r="C275" s="235">
        <v>52453</v>
      </c>
      <c r="D275" s="32">
        <v>330</v>
      </c>
      <c r="E275" s="32">
        <v>1703</v>
      </c>
      <c r="F275" s="32"/>
      <c r="G275" s="32" t="s">
        <v>25</v>
      </c>
      <c r="H275" s="32" t="s">
        <v>25</v>
      </c>
      <c r="I275" s="32">
        <v>98</v>
      </c>
      <c r="J275" s="32"/>
      <c r="K275" s="32">
        <f>SUM(I275)</f>
        <v>98</v>
      </c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228" t="s">
        <v>122</v>
      </c>
    </row>
    <row r="276" spans="1:24" s="44" customFormat="1" x14ac:dyDescent="0.5">
      <c r="A276" s="256">
        <v>2470</v>
      </c>
      <c r="B276" s="165" t="s">
        <v>13</v>
      </c>
      <c r="C276" s="235">
        <v>38577</v>
      </c>
      <c r="D276" s="32">
        <v>36</v>
      </c>
      <c r="E276" s="32">
        <v>1170</v>
      </c>
      <c r="F276" s="32">
        <v>14</v>
      </c>
      <c r="G276" s="32" t="s">
        <v>25</v>
      </c>
      <c r="H276" s="32">
        <v>1</v>
      </c>
      <c r="I276" s="32">
        <v>51</v>
      </c>
      <c r="J276" s="32"/>
      <c r="K276" s="32">
        <f>SUM(H276*100+I276)</f>
        <v>151</v>
      </c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228" t="s">
        <v>32</v>
      </c>
    </row>
    <row r="277" spans="1:24" s="44" customFormat="1" x14ac:dyDescent="0.5">
      <c r="A277" s="256">
        <v>2471</v>
      </c>
      <c r="B277" s="165" t="s">
        <v>13</v>
      </c>
      <c r="C277" s="235">
        <v>5614</v>
      </c>
      <c r="D277" s="32">
        <v>11</v>
      </c>
      <c r="E277" s="32">
        <v>5873</v>
      </c>
      <c r="F277" s="32">
        <v>14</v>
      </c>
      <c r="G277" s="32" t="s">
        <v>25</v>
      </c>
      <c r="H277" s="32">
        <v>1</v>
      </c>
      <c r="I277" s="32" t="s">
        <v>25</v>
      </c>
      <c r="J277" s="32"/>
      <c r="K277" s="32">
        <f>SUM(H277*100)</f>
        <v>100</v>
      </c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228" t="s">
        <v>32</v>
      </c>
    </row>
    <row r="278" spans="1:24" s="44" customFormat="1" x14ac:dyDescent="0.5">
      <c r="A278" s="256">
        <v>2472</v>
      </c>
      <c r="B278" s="165" t="s">
        <v>13</v>
      </c>
      <c r="C278" s="235">
        <v>499</v>
      </c>
      <c r="D278" s="32">
        <v>4</v>
      </c>
      <c r="E278" s="32">
        <v>4229</v>
      </c>
      <c r="F278" s="32">
        <v>14</v>
      </c>
      <c r="G278" s="32" t="s">
        <v>25</v>
      </c>
      <c r="H278" s="32">
        <v>1</v>
      </c>
      <c r="I278" s="32">
        <v>32.6</v>
      </c>
      <c r="J278" s="32"/>
      <c r="K278" s="32">
        <f>SUM(H278*100+I278)</f>
        <v>132.6</v>
      </c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228" t="s">
        <v>32</v>
      </c>
    </row>
    <row r="279" spans="1:24" s="44" customFormat="1" x14ac:dyDescent="0.5">
      <c r="A279" s="256">
        <v>2473</v>
      </c>
      <c r="B279" s="165" t="s">
        <v>13</v>
      </c>
      <c r="C279" s="235">
        <v>42164</v>
      </c>
      <c r="D279" s="32">
        <v>259</v>
      </c>
      <c r="E279" s="32">
        <v>277</v>
      </c>
      <c r="F279" s="32">
        <v>14</v>
      </c>
      <c r="G279" s="32" t="s">
        <v>25</v>
      </c>
      <c r="H279" s="32">
        <v>1</v>
      </c>
      <c r="I279" s="32">
        <v>12.2</v>
      </c>
      <c r="J279" s="32"/>
      <c r="K279" s="32">
        <f>SUM(H279*100+I279)</f>
        <v>112.2</v>
      </c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228" t="s">
        <v>32</v>
      </c>
    </row>
    <row r="280" spans="1:24" s="44" customFormat="1" x14ac:dyDescent="0.5">
      <c r="A280" s="256">
        <v>2474</v>
      </c>
      <c r="B280" s="165" t="s">
        <v>13</v>
      </c>
      <c r="C280" s="235">
        <v>12058</v>
      </c>
      <c r="D280" s="32">
        <v>2</v>
      </c>
      <c r="E280" s="32">
        <v>9192</v>
      </c>
      <c r="F280" s="32">
        <v>14</v>
      </c>
      <c r="G280" s="32" t="s">
        <v>25</v>
      </c>
      <c r="H280" s="32">
        <v>1</v>
      </c>
      <c r="I280" s="32">
        <v>37.700000000000003</v>
      </c>
      <c r="J280" s="32"/>
      <c r="K280" s="32"/>
      <c r="L280" s="32"/>
      <c r="M280" s="32"/>
      <c r="N280" s="32">
        <f>SUM(H280*100+I280)</f>
        <v>137.69999999999999</v>
      </c>
      <c r="O280" s="32"/>
      <c r="P280" s="32"/>
      <c r="Q280" s="32"/>
      <c r="R280" s="32"/>
      <c r="S280" s="32"/>
      <c r="T280" s="32"/>
      <c r="U280" s="32"/>
      <c r="V280" s="32"/>
      <c r="W280" s="32"/>
      <c r="X280" s="228" t="s">
        <v>103</v>
      </c>
    </row>
    <row r="281" spans="1:24" s="44" customFormat="1" x14ac:dyDescent="0.5">
      <c r="A281" s="256">
        <v>2475</v>
      </c>
      <c r="B281" s="165" t="s">
        <v>13</v>
      </c>
      <c r="C281" s="235">
        <v>12057</v>
      </c>
      <c r="D281" s="32">
        <v>1</v>
      </c>
      <c r="E281" s="32">
        <v>9191</v>
      </c>
      <c r="F281" s="32">
        <v>14</v>
      </c>
      <c r="G281" s="32" t="s">
        <v>25</v>
      </c>
      <c r="H281" s="32">
        <v>1</v>
      </c>
      <c r="I281" s="32">
        <v>96.4</v>
      </c>
      <c r="J281" s="32"/>
      <c r="K281" s="32"/>
      <c r="L281" s="32"/>
      <c r="M281" s="32"/>
      <c r="N281" s="32">
        <f>SUM(H281*100+I281)</f>
        <v>196.4</v>
      </c>
      <c r="O281" s="32"/>
      <c r="P281" s="32"/>
      <c r="Q281" s="32"/>
      <c r="R281" s="32"/>
      <c r="S281" s="32"/>
      <c r="T281" s="32"/>
      <c r="U281" s="32"/>
      <c r="V281" s="32"/>
      <c r="W281" s="32"/>
      <c r="X281" s="228" t="s">
        <v>103</v>
      </c>
    </row>
    <row r="282" spans="1:24" s="44" customFormat="1" x14ac:dyDescent="0.5">
      <c r="A282" s="256">
        <v>2476</v>
      </c>
      <c r="B282" s="165" t="s">
        <v>13</v>
      </c>
      <c r="C282" s="235">
        <v>4190</v>
      </c>
      <c r="D282" s="32">
        <v>9</v>
      </c>
      <c r="E282" s="32">
        <v>5147</v>
      </c>
      <c r="F282" s="32">
        <v>14</v>
      </c>
      <c r="G282" s="32" t="s">
        <v>25</v>
      </c>
      <c r="H282" s="32" t="s">
        <v>25</v>
      </c>
      <c r="I282" s="32">
        <v>35.1</v>
      </c>
      <c r="J282" s="32"/>
      <c r="K282" s="32">
        <f>SUM(I282)</f>
        <v>35.1</v>
      </c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228" t="s">
        <v>963</v>
      </c>
    </row>
    <row r="283" spans="1:24" s="44" customFormat="1" x14ac:dyDescent="0.5">
      <c r="A283" s="256">
        <v>2477</v>
      </c>
      <c r="B283" s="165" t="s">
        <v>13</v>
      </c>
      <c r="C283" s="235">
        <v>1681</v>
      </c>
      <c r="D283" s="32">
        <v>7</v>
      </c>
      <c r="E283" s="32">
        <v>4731</v>
      </c>
      <c r="F283" s="32">
        <v>14</v>
      </c>
      <c r="G283" s="32" t="s">
        <v>25</v>
      </c>
      <c r="H283" s="32" t="s">
        <v>25</v>
      </c>
      <c r="I283" s="32">
        <v>27</v>
      </c>
      <c r="J283" s="32"/>
      <c r="K283" s="32">
        <f>SUM(I283)</f>
        <v>27</v>
      </c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228" t="s">
        <v>964</v>
      </c>
    </row>
    <row r="284" spans="1:24" s="44" customFormat="1" x14ac:dyDescent="0.5">
      <c r="A284" s="256">
        <v>2478</v>
      </c>
      <c r="B284" s="165" t="s">
        <v>13</v>
      </c>
      <c r="C284" s="235">
        <v>38460</v>
      </c>
      <c r="D284" s="32">
        <v>24</v>
      </c>
      <c r="E284" s="32">
        <v>1159</v>
      </c>
      <c r="F284" s="32">
        <v>14</v>
      </c>
      <c r="G284" s="32" t="s">
        <v>25</v>
      </c>
      <c r="H284" s="32" t="s">
        <v>25</v>
      </c>
      <c r="I284" s="32">
        <v>81.400000000000006</v>
      </c>
      <c r="J284" s="32"/>
      <c r="K284" s="32"/>
      <c r="L284" s="32">
        <f>SUM(I284)</f>
        <v>81.400000000000006</v>
      </c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228" t="s">
        <v>398</v>
      </c>
    </row>
    <row r="285" spans="1:24" s="44" customFormat="1" x14ac:dyDescent="0.5">
      <c r="A285" s="256">
        <v>2479</v>
      </c>
      <c r="B285" s="165" t="s">
        <v>13</v>
      </c>
      <c r="C285" s="235">
        <v>42008</v>
      </c>
      <c r="D285" s="32">
        <v>25</v>
      </c>
      <c r="E285" s="32">
        <v>1160</v>
      </c>
      <c r="F285" s="32">
        <v>14</v>
      </c>
      <c r="G285" s="32" t="s">
        <v>25</v>
      </c>
      <c r="H285" s="32" t="s">
        <v>25</v>
      </c>
      <c r="I285" s="32">
        <v>90</v>
      </c>
      <c r="J285" s="32"/>
      <c r="K285" s="32">
        <f>SUM(I285)</f>
        <v>90</v>
      </c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228" t="s">
        <v>32</v>
      </c>
    </row>
    <row r="286" spans="1:24" s="44" customFormat="1" x14ac:dyDescent="0.5">
      <c r="A286" s="256">
        <v>2480</v>
      </c>
      <c r="B286" s="165" t="s">
        <v>13</v>
      </c>
      <c r="C286" s="235">
        <v>42032</v>
      </c>
      <c r="D286" s="32">
        <v>144</v>
      </c>
      <c r="E286" s="32">
        <v>163</v>
      </c>
      <c r="F286" s="32">
        <v>14</v>
      </c>
      <c r="G286" s="32" t="s">
        <v>25</v>
      </c>
      <c r="H286" s="32">
        <v>1</v>
      </c>
      <c r="I286" s="32">
        <v>2.2999999999999998</v>
      </c>
      <c r="J286" s="32"/>
      <c r="K286" s="32">
        <f>SUM(H286*100+I286)</f>
        <v>102.3</v>
      </c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228" t="s">
        <v>32</v>
      </c>
    </row>
    <row r="287" spans="1:24" s="44" customFormat="1" x14ac:dyDescent="0.5">
      <c r="A287" s="256">
        <v>2481</v>
      </c>
      <c r="B287" s="165" t="s">
        <v>13</v>
      </c>
      <c r="C287" s="235">
        <v>11519</v>
      </c>
      <c r="D287" s="32">
        <v>950</v>
      </c>
      <c r="E287" s="32">
        <v>8960</v>
      </c>
      <c r="F287" s="32">
        <v>14</v>
      </c>
      <c r="G287" s="32" t="s">
        <v>25</v>
      </c>
      <c r="H287" s="32">
        <v>1</v>
      </c>
      <c r="I287" s="32">
        <v>2.2999999999999998</v>
      </c>
      <c r="J287" s="32"/>
      <c r="K287" s="32">
        <f>SUM(H287*100+I287)</f>
        <v>102.3</v>
      </c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228" t="s">
        <v>32</v>
      </c>
    </row>
    <row r="288" spans="1:24" s="44" customFormat="1" x14ac:dyDescent="0.5">
      <c r="A288" s="256">
        <v>2482</v>
      </c>
      <c r="B288" s="165" t="s">
        <v>13</v>
      </c>
      <c r="C288" s="235">
        <v>340</v>
      </c>
      <c r="D288" s="32">
        <v>3</v>
      </c>
      <c r="E288" s="32">
        <v>4198</v>
      </c>
      <c r="F288" s="32">
        <v>14</v>
      </c>
      <c r="G288" s="32" t="s">
        <v>25</v>
      </c>
      <c r="H288" s="32">
        <v>1</v>
      </c>
      <c r="I288" s="32">
        <v>51.7</v>
      </c>
      <c r="J288" s="32"/>
      <c r="K288" s="32">
        <f>SUM(H288*100+I288)</f>
        <v>151.69999999999999</v>
      </c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228" t="s">
        <v>32</v>
      </c>
    </row>
    <row r="289" spans="1:24" s="44" customFormat="1" x14ac:dyDescent="0.5">
      <c r="A289" s="256">
        <v>2483</v>
      </c>
      <c r="B289" s="165" t="s">
        <v>13</v>
      </c>
      <c r="C289" s="235">
        <v>42018</v>
      </c>
      <c r="D289" s="32">
        <v>40</v>
      </c>
      <c r="E289" s="32">
        <v>1174</v>
      </c>
      <c r="F289" s="32">
        <v>14</v>
      </c>
      <c r="G289" s="32" t="s">
        <v>25</v>
      </c>
      <c r="H289" s="32">
        <v>2</v>
      </c>
      <c r="I289" s="32">
        <v>41</v>
      </c>
      <c r="J289" s="32"/>
      <c r="K289" s="32">
        <f>SUM(H289*100+I289)</f>
        <v>241</v>
      </c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228" t="s">
        <v>32</v>
      </c>
    </row>
    <row r="290" spans="1:24" s="44" customFormat="1" x14ac:dyDescent="0.5">
      <c r="A290" s="256">
        <v>2484</v>
      </c>
      <c r="B290" s="165" t="s">
        <v>13</v>
      </c>
      <c r="C290" s="235">
        <v>42004</v>
      </c>
      <c r="D290" s="32">
        <v>39</v>
      </c>
      <c r="E290" s="32">
        <v>1173</v>
      </c>
      <c r="F290" s="32">
        <v>14</v>
      </c>
      <c r="G290" s="32" t="s">
        <v>25</v>
      </c>
      <c r="H290" s="32">
        <v>2</v>
      </c>
      <c r="I290" s="32">
        <v>38</v>
      </c>
      <c r="J290" s="32"/>
      <c r="K290" s="32">
        <f>SUM(H290*100+I290)</f>
        <v>238</v>
      </c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228" t="s">
        <v>32</v>
      </c>
    </row>
    <row r="291" spans="1:24" s="44" customFormat="1" x14ac:dyDescent="0.5">
      <c r="A291" s="256">
        <v>2485</v>
      </c>
      <c r="B291" s="165" t="s">
        <v>13</v>
      </c>
      <c r="C291" s="235">
        <v>42005</v>
      </c>
      <c r="D291" s="32">
        <v>38</v>
      </c>
      <c r="E291" s="32">
        <v>1172</v>
      </c>
      <c r="F291" s="32">
        <v>8</v>
      </c>
      <c r="G291" s="32" t="s">
        <v>25</v>
      </c>
      <c r="H291" s="32">
        <v>1</v>
      </c>
      <c r="I291" s="32">
        <v>19</v>
      </c>
      <c r="J291" s="32"/>
      <c r="K291" s="32"/>
      <c r="L291" s="32">
        <f>SUM(H291*100+I291)</f>
        <v>119</v>
      </c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228" t="s">
        <v>150</v>
      </c>
    </row>
    <row r="292" spans="1:24" s="44" customFormat="1" x14ac:dyDescent="0.5">
      <c r="A292" s="256">
        <v>2486</v>
      </c>
      <c r="B292" s="165" t="s">
        <v>13</v>
      </c>
      <c r="C292" s="235">
        <v>42006</v>
      </c>
      <c r="D292" s="32">
        <v>37</v>
      </c>
      <c r="E292" s="32">
        <v>1171</v>
      </c>
      <c r="F292" s="32">
        <v>14</v>
      </c>
      <c r="G292" s="32" t="s">
        <v>25</v>
      </c>
      <c r="H292" s="32">
        <v>1</v>
      </c>
      <c r="I292" s="32">
        <v>51</v>
      </c>
      <c r="J292" s="32"/>
      <c r="K292" s="32">
        <f>SUM(H292*100+I292)</f>
        <v>151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228" t="s">
        <v>32</v>
      </c>
    </row>
    <row r="293" spans="1:24" s="44" customFormat="1" x14ac:dyDescent="0.5">
      <c r="A293" s="256">
        <v>2487</v>
      </c>
      <c r="B293" s="165" t="s">
        <v>13</v>
      </c>
      <c r="C293" s="235">
        <v>248</v>
      </c>
      <c r="D293" s="32">
        <v>1</v>
      </c>
      <c r="E293" s="32">
        <v>4140</v>
      </c>
      <c r="F293" s="32">
        <v>14</v>
      </c>
      <c r="G293" s="32" t="s">
        <v>25</v>
      </c>
      <c r="H293" s="32" t="s">
        <v>25</v>
      </c>
      <c r="I293" s="32">
        <v>61.1</v>
      </c>
      <c r="J293" s="32"/>
      <c r="K293" s="32">
        <f>SUM(I293)</f>
        <v>61.1</v>
      </c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228" t="s">
        <v>32</v>
      </c>
    </row>
    <row r="294" spans="1:24" s="44" customFormat="1" x14ac:dyDescent="0.5">
      <c r="A294" s="256">
        <v>2488</v>
      </c>
      <c r="B294" s="165" t="s">
        <v>13</v>
      </c>
      <c r="C294" s="235">
        <v>31619</v>
      </c>
      <c r="D294" s="32">
        <v>6</v>
      </c>
      <c r="E294" s="32">
        <v>5886</v>
      </c>
      <c r="F294" s="32">
        <v>14</v>
      </c>
      <c r="G294" s="32" t="s">
        <v>25</v>
      </c>
      <c r="H294" s="32">
        <v>3</v>
      </c>
      <c r="I294" s="32">
        <v>82.2</v>
      </c>
      <c r="J294" s="32"/>
      <c r="K294" s="32">
        <f>SUM(H294*100+I294)</f>
        <v>382.2</v>
      </c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228" t="s">
        <v>32</v>
      </c>
    </row>
    <row r="295" spans="1:24" s="44" customFormat="1" x14ac:dyDescent="0.5">
      <c r="A295" s="256">
        <v>2489</v>
      </c>
      <c r="B295" s="165" t="s">
        <v>13</v>
      </c>
      <c r="C295" s="235">
        <v>38554</v>
      </c>
      <c r="D295" s="32">
        <v>1</v>
      </c>
      <c r="E295" s="32">
        <v>1137</v>
      </c>
      <c r="F295" s="32">
        <v>14</v>
      </c>
      <c r="G295" s="32" t="s">
        <v>25</v>
      </c>
      <c r="H295" s="32">
        <v>2</v>
      </c>
      <c r="I295" s="32">
        <v>88</v>
      </c>
      <c r="J295" s="32"/>
      <c r="K295" s="32"/>
      <c r="L295" s="32"/>
      <c r="M295" s="32"/>
      <c r="N295" s="32">
        <f>SUM(H295*100+I295)</f>
        <v>288</v>
      </c>
      <c r="O295" s="32"/>
      <c r="P295" s="32"/>
      <c r="Q295" s="32"/>
      <c r="R295" s="32"/>
      <c r="S295" s="32"/>
      <c r="T295" s="32"/>
      <c r="U295" s="32"/>
      <c r="V295" s="32"/>
      <c r="W295" s="32"/>
      <c r="X295" s="228" t="s">
        <v>103</v>
      </c>
    </row>
    <row r="296" spans="1:24" s="44" customFormat="1" x14ac:dyDescent="0.5">
      <c r="A296" s="256">
        <v>2490</v>
      </c>
      <c r="B296" s="165" t="s">
        <v>13</v>
      </c>
      <c r="C296" s="235">
        <v>42003</v>
      </c>
      <c r="D296" s="32">
        <v>2</v>
      </c>
      <c r="E296" s="32">
        <v>1138</v>
      </c>
      <c r="F296" s="32">
        <v>14</v>
      </c>
      <c r="G296" s="32" t="s">
        <v>25</v>
      </c>
      <c r="H296" s="32" t="s">
        <v>25</v>
      </c>
      <c r="I296" s="32">
        <v>84</v>
      </c>
      <c r="J296" s="32"/>
      <c r="K296" s="32"/>
      <c r="L296" s="32"/>
      <c r="M296" s="32"/>
      <c r="N296" s="32">
        <f>SUM(I296)</f>
        <v>84</v>
      </c>
      <c r="O296" s="32"/>
      <c r="P296" s="32"/>
      <c r="Q296" s="32"/>
      <c r="R296" s="32"/>
      <c r="S296" s="32"/>
      <c r="T296" s="32"/>
      <c r="U296" s="32"/>
      <c r="V296" s="32"/>
      <c r="W296" s="32"/>
      <c r="X296" s="228" t="s">
        <v>103</v>
      </c>
    </row>
    <row r="297" spans="1:24" s="44" customFormat="1" x14ac:dyDescent="0.5">
      <c r="A297" s="319" t="s">
        <v>2038</v>
      </c>
      <c r="B297" s="319"/>
      <c r="C297" s="319"/>
      <c r="D297" s="319"/>
      <c r="E297" s="319"/>
      <c r="F297" s="319"/>
      <c r="G297" s="319"/>
      <c r="H297" s="319"/>
      <c r="I297" s="319"/>
      <c r="J297" s="319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  <c r="U297" s="319"/>
      <c r="V297" s="319"/>
      <c r="W297" s="319"/>
      <c r="X297" s="319"/>
    </row>
    <row r="298" spans="1:24" s="44" customFormat="1" x14ac:dyDescent="0.5">
      <c r="A298" s="323" t="s">
        <v>1102</v>
      </c>
      <c r="B298" s="323"/>
      <c r="C298" s="323"/>
      <c r="D298" s="323"/>
      <c r="E298" s="323"/>
      <c r="F298" s="323"/>
      <c r="G298" s="323"/>
      <c r="H298" s="323"/>
      <c r="I298" s="323"/>
      <c r="J298" s="323"/>
      <c r="K298" s="323"/>
      <c r="L298" s="323"/>
      <c r="M298" s="323"/>
      <c r="N298" s="323"/>
      <c r="O298" s="323"/>
      <c r="P298" s="323"/>
      <c r="Q298" s="323"/>
      <c r="R298" s="323"/>
      <c r="S298" s="323"/>
      <c r="T298" s="323"/>
      <c r="U298" s="323"/>
      <c r="V298" s="323"/>
      <c r="W298" s="323"/>
      <c r="X298" s="323"/>
    </row>
    <row r="299" spans="1:24" s="44" customFormat="1" x14ac:dyDescent="0.5">
      <c r="A299" s="324" t="s">
        <v>1069</v>
      </c>
      <c r="B299" s="324"/>
      <c r="C299" s="324"/>
      <c r="D299" s="324"/>
      <c r="E299" s="324"/>
      <c r="F299" s="324"/>
      <c r="G299" s="324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  <c r="T299" s="324"/>
      <c r="U299" s="324"/>
      <c r="V299" s="324"/>
      <c r="W299" s="324"/>
      <c r="X299" s="324"/>
    </row>
    <row r="300" spans="1:24" s="44" customFormat="1" x14ac:dyDescent="0.5">
      <c r="A300" s="319" t="s">
        <v>1070</v>
      </c>
      <c r="B300" s="319"/>
      <c r="C300" s="319"/>
      <c r="D300" s="319"/>
      <c r="E300" s="319"/>
      <c r="F300" s="319"/>
      <c r="G300" s="319"/>
      <c r="H300" s="319"/>
      <c r="I300" s="319"/>
      <c r="J300" s="319"/>
      <c r="K300" s="319"/>
      <c r="L300" s="319"/>
      <c r="M300" s="319"/>
      <c r="N300" s="319"/>
      <c r="O300" s="319"/>
      <c r="P300" s="319"/>
      <c r="Q300" s="319"/>
      <c r="R300" s="319"/>
      <c r="S300" s="319"/>
      <c r="T300" s="319"/>
      <c r="U300" s="319"/>
      <c r="V300" s="319"/>
      <c r="W300" s="319"/>
      <c r="X300" s="319"/>
    </row>
    <row r="301" spans="1:24" s="44" customFormat="1" x14ac:dyDescent="0.5">
      <c r="A301" s="325" t="s">
        <v>1071</v>
      </c>
      <c r="B301" s="219"/>
      <c r="C301" s="220"/>
      <c r="D301" s="327" t="s">
        <v>0</v>
      </c>
      <c r="E301" s="327" t="s">
        <v>1</v>
      </c>
      <c r="F301" s="220"/>
      <c r="G301" s="329" t="s">
        <v>18</v>
      </c>
      <c r="H301" s="330"/>
      <c r="I301" s="331"/>
      <c r="J301" s="332" t="s">
        <v>1088</v>
      </c>
      <c r="K301" s="333"/>
      <c r="L301" s="333"/>
      <c r="M301" s="333"/>
      <c r="N301" s="334"/>
      <c r="O301" s="335" t="s">
        <v>1101</v>
      </c>
      <c r="P301" s="335"/>
      <c r="Q301" s="335"/>
      <c r="R301" s="335"/>
      <c r="S301" s="335"/>
      <c r="T301" s="335"/>
      <c r="U301" s="335"/>
      <c r="V301" s="335"/>
      <c r="W301" s="335"/>
      <c r="X301" s="320" t="s">
        <v>12</v>
      </c>
    </row>
    <row r="302" spans="1:24" s="44" customFormat="1" x14ac:dyDescent="0.5">
      <c r="A302" s="326"/>
      <c r="B302" s="221" t="s">
        <v>1072</v>
      </c>
      <c r="C302" s="223" t="s">
        <v>1073</v>
      </c>
      <c r="D302" s="328"/>
      <c r="E302" s="328"/>
      <c r="F302" s="223" t="s">
        <v>1075</v>
      </c>
      <c r="G302" s="327" t="s">
        <v>19</v>
      </c>
      <c r="H302" s="336" t="s">
        <v>20</v>
      </c>
      <c r="I302" s="327" t="s">
        <v>21</v>
      </c>
      <c r="J302" s="225"/>
      <c r="K302" s="320" t="s">
        <v>1079</v>
      </c>
      <c r="L302" s="337" t="s">
        <v>1080</v>
      </c>
      <c r="M302" s="226"/>
      <c r="N302" s="234" t="s">
        <v>1086</v>
      </c>
      <c r="O302" s="338" t="s">
        <v>1071</v>
      </c>
      <c r="P302" s="219"/>
      <c r="Q302" s="219"/>
      <c r="R302" s="219"/>
      <c r="S302" s="341" t="s">
        <v>1088</v>
      </c>
      <c r="T302" s="342"/>
      <c r="U302" s="342"/>
      <c r="V302" s="342"/>
      <c r="W302" s="343"/>
      <c r="X302" s="321"/>
    </row>
    <row r="303" spans="1:24" s="44" customFormat="1" x14ac:dyDescent="0.5">
      <c r="A303" s="326"/>
      <c r="B303" s="221" t="s">
        <v>22</v>
      </c>
      <c r="C303" s="223" t="s">
        <v>1074</v>
      </c>
      <c r="D303" s="328"/>
      <c r="E303" s="328"/>
      <c r="F303" s="229" t="s">
        <v>1076</v>
      </c>
      <c r="G303" s="328"/>
      <c r="H303" s="336"/>
      <c r="I303" s="328"/>
      <c r="J303" s="225" t="s">
        <v>1078</v>
      </c>
      <c r="K303" s="321"/>
      <c r="L303" s="337"/>
      <c r="M303" s="230" t="s">
        <v>1081</v>
      </c>
      <c r="N303" s="234" t="s">
        <v>1085</v>
      </c>
      <c r="O303" s="339"/>
      <c r="P303" s="221"/>
      <c r="Q303" s="221" t="s">
        <v>1072</v>
      </c>
      <c r="R303" s="221" t="s">
        <v>1094</v>
      </c>
      <c r="S303" s="226"/>
      <c r="T303" s="344" t="s">
        <v>1079</v>
      </c>
      <c r="U303" s="320" t="s">
        <v>1080</v>
      </c>
      <c r="V303" s="233"/>
      <c r="W303" s="226" t="s">
        <v>1097</v>
      </c>
      <c r="X303" s="321"/>
    </row>
    <row r="304" spans="1:24" s="44" customFormat="1" x14ac:dyDescent="0.5">
      <c r="A304" s="326"/>
      <c r="B304" s="221"/>
      <c r="C304" s="223" t="s">
        <v>861</v>
      </c>
      <c r="D304" s="328"/>
      <c r="E304" s="328"/>
      <c r="F304" s="223" t="s">
        <v>1077</v>
      </c>
      <c r="G304" s="328"/>
      <c r="H304" s="336"/>
      <c r="I304" s="328"/>
      <c r="J304" s="225" t="s">
        <v>1082</v>
      </c>
      <c r="K304" s="321"/>
      <c r="L304" s="337"/>
      <c r="M304" s="230" t="s">
        <v>1084</v>
      </c>
      <c r="N304" s="234" t="s">
        <v>1087</v>
      </c>
      <c r="O304" s="339"/>
      <c r="P304" s="221" t="s">
        <v>1090</v>
      </c>
      <c r="Q304" s="221" t="s">
        <v>1091</v>
      </c>
      <c r="R304" s="221" t="s">
        <v>1095</v>
      </c>
      <c r="S304" s="230" t="s">
        <v>1078</v>
      </c>
      <c r="T304" s="345"/>
      <c r="U304" s="321"/>
      <c r="V304" s="233" t="s">
        <v>1081</v>
      </c>
      <c r="W304" s="230" t="s">
        <v>1098</v>
      </c>
      <c r="X304" s="321"/>
    </row>
    <row r="305" spans="1:24" s="44" customFormat="1" x14ac:dyDescent="0.5">
      <c r="A305" s="221"/>
      <c r="B305" s="221"/>
      <c r="C305" s="223"/>
      <c r="D305" s="223"/>
      <c r="E305" s="223"/>
      <c r="F305" s="223"/>
      <c r="G305" s="328"/>
      <c r="H305" s="336"/>
      <c r="I305" s="328"/>
      <c r="J305" s="225" t="s">
        <v>1083</v>
      </c>
      <c r="K305" s="321"/>
      <c r="L305" s="337"/>
      <c r="M305" s="230" t="s">
        <v>1085</v>
      </c>
      <c r="N305" s="234" t="s">
        <v>1072</v>
      </c>
      <c r="O305" s="339"/>
      <c r="P305" s="221"/>
      <c r="Q305" s="221" t="s">
        <v>1092</v>
      </c>
      <c r="R305" s="221" t="s">
        <v>1096</v>
      </c>
      <c r="S305" s="230" t="s">
        <v>1082</v>
      </c>
      <c r="T305" s="345"/>
      <c r="U305" s="321"/>
      <c r="V305" s="233" t="s">
        <v>1084</v>
      </c>
      <c r="W305" s="230" t="s">
        <v>1091</v>
      </c>
      <c r="X305" s="321"/>
    </row>
    <row r="306" spans="1:24" s="44" customFormat="1" x14ac:dyDescent="0.5">
      <c r="A306" s="193"/>
      <c r="B306" s="33"/>
      <c r="C306" s="32"/>
      <c r="D306" s="32"/>
      <c r="E306" s="32"/>
      <c r="F306" s="32"/>
      <c r="G306" s="32"/>
      <c r="H306" s="121"/>
      <c r="I306" s="32"/>
      <c r="J306" s="118"/>
      <c r="K306" s="32"/>
      <c r="L306" s="121"/>
      <c r="M306" s="32"/>
      <c r="N306" s="235"/>
      <c r="O306" s="340"/>
      <c r="P306" s="33"/>
      <c r="Q306" s="33" t="s">
        <v>1093</v>
      </c>
      <c r="R306" s="33"/>
      <c r="S306" s="228" t="s">
        <v>1083</v>
      </c>
      <c r="T306" s="346"/>
      <c r="U306" s="322"/>
      <c r="V306" s="236" t="s">
        <v>1085</v>
      </c>
      <c r="W306" s="228" t="s">
        <v>1099</v>
      </c>
      <c r="X306" s="322"/>
    </row>
    <row r="307" spans="1:24" s="44" customFormat="1" x14ac:dyDescent="0.5">
      <c r="A307" s="256">
        <v>2491</v>
      </c>
      <c r="B307" s="165" t="s">
        <v>13</v>
      </c>
      <c r="C307" s="235">
        <v>4430</v>
      </c>
      <c r="D307" s="32">
        <v>73</v>
      </c>
      <c r="E307" s="32">
        <v>5357</v>
      </c>
      <c r="F307" s="32">
        <v>14</v>
      </c>
      <c r="G307" s="32" t="s">
        <v>25</v>
      </c>
      <c r="H307" s="32" t="s">
        <v>25</v>
      </c>
      <c r="I307" s="32">
        <v>81</v>
      </c>
      <c r="J307" s="32"/>
      <c r="K307" s="32">
        <f>SUM(I307)</f>
        <v>81</v>
      </c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228" t="s">
        <v>958</v>
      </c>
    </row>
    <row r="308" spans="1:24" s="44" customFormat="1" x14ac:dyDescent="0.5">
      <c r="A308" s="256">
        <v>2492</v>
      </c>
      <c r="B308" s="165" t="s">
        <v>13</v>
      </c>
      <c r="C308" s="235">
        <v>11128</v>
      </c>
      <c r="D308" s="32">
        <v>75</v>
      </c>
      <c r="E308" s="32">
        <v>8844</v>
      </c>
      <c r="F308" s="32">
        <v>14</v>
      </c>
      <c r="G308" s="32" t="s">
        <v>25</v>
      </c>
      <c r="H308" s="32" t="s">
        <v>25</v>
      </c>
      <c r="I308" s="32">
        <v>53.7</v>
      </c>
      <c r="J308" s="32"/>
      <c r="K308" s="32">
        <f>SUM(I308)</f>
        <v>53.7</v>
      </c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228" t="s">
        <v>32</v>
      </c>
    </row>
    <row r="309" spans="1:24" s="44" customFormat="1" x14ac:dyDescent="0.5">
      <c r="A309" s="256">
        <v>2493</v>
      </c>
      <c r="B309" s="165" t="s">
        <v>13</v>
      </c>
      <c r="C309" s="235">
        <v>3855</v>
      </c>
      <c r="D309" s="32">
        <v>8</v>
      </c>
      <c r="E309" s="32">
        <v>5044</v>
      </c>
      <c r="F309" s="32">
        <v>14</v>
      </c>
      <c r="G309" s="32" t="s">
        <v>25</v>
      </c>
      <c r="H309" s="32" t="s">
        <v>25</v>
      </c>
      <c r="I309" s="32">
        <v>55.4</v>
      </c>
      <c r="J309" s="32"/>
      <c r="K309" s="32">
        <f>SUM(I309)</f>
        <v>55.4</v>
      </c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228" t="s">
        <v>359</v>
      </c>
    </row>
    <row r="310" spans="1:24" s="44" customFormat="1" x14ac:dyDescent="0.5">
      <c r="A310" s="256">
        <v>2494</v>
      </c>
      <c r="B310" s="165" t="s">
        <v>13</v>
      </c>
      <c r="C310" s="235">
        <v>38564</v>
      </c>
      <c r="D310" s="32">
        <v>42</v>
      </c>
      <c r="E310" s="32">
        <v>1176</v>
      </c>
      <c r="F310" s="32">
        <v>14</v>
      </c>
      <c r="G310" s="32" t="s">
        <v>25</v>
      </c>
      <c r="H310" s="32">
        <v>2</v>
      </c>
      <c r="I310" s="32">
        <v>39.299999999999997</v>
      </c>
      <c r="J310" s="32"/>
      <c r="K310" s="32">
        <f>SUM(H310*100+I310)</f>
        <v>239.3</v>
      </c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228" t="s">
        <v>878</v>
      </c>
    </row>
    <row r="311" spans="1:24" s="44" customFormat="1" x14ac:dyDescent="0.5">
      <c r="A311" s="256">
        <v>2495</v>
      </c>
      <c r="B311" s="165" t="s">
        <v>13</v>
      </c>
      <c r="C311" s="235">
        <v>9683</v>
      </c>
      <c r="D311" s="32">
        <v>73</v>
      </c>
      <c r="E311" s="32">
        <v>4029</v>
      </c>
      <c r="F311" s="32">
        <v>14</v>
      </c>
      <c r="G311" s="32">
        <v>3</v>
      </c>
      <c r="H311" s="32">
        <v>2</v>
      </c>
      <c r="I311" s="32">
        <v>4</v>
      </c>
      <c r="J311" s="32"/>
      <c r="K311" s="32"/>
      <c r="L311" s="32">
        <f>SUM(G311*400+H311*100+I311)</f>
        <v>1404</v>
      </c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228" t="s">
        <v>965</v>
      </c>
    </row>
    <row r="312" spans="1:24" s="44" customFormat="1" x14ac:dyDescent="0.5">
      <c r="A312" s="256">
        <v>2496</v>
      </c>
      <c r="B312" s="165" t="s">
        <v>13</v>
      </c>
      <c r="C312" s="235">
        <v>38585</v>
      </c>
      <c r="D312" s="32">
        <v>52</v>
      </c>
      <c r="E312" s="32">
        <v>1186</v>
      </c>
      <c r="F312" s="32">
        <v>14</v>
      </c>
      <c r="G312" s="32" t="s">
        <v>25</v>
      </c>
      <c r="H312" s="32">
        <v>3</v>
      </c>
      <c r="I312" s="32">
        <v>58</v>
      </c>
      <c r="J312" s="32"/>
      <c r="K312" s="32"/>
      <c r="L312" s="32">
        <f>SUM(H312*100+I312)</f>
        <v>358</v>
      </c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228" t="s">
        <v>966</v>
      </c>
    </row>
    <row r="313" spans="1:24" s="44" customFormat="1" x14ac:dyDescent="0.5">
      <c r="A313" s="256">
        <v>2497</v>
      </c>
      <c r="B313" s="165" t="s">
        <v>13</v>
      </c>
      <c r="C313" s="235">
        <v>9457</v>
      </c>
      <c r="D313" s="32">
        <v>28</v>
      </c>
      <c r="E313" s="32">
        <v>8057</v>
      </c>
      <c r="F313" s="32">
        <v>14</v>
      </c>
      <c r="G313" s="32" t="s">
        <v>25</v>
      </c>
      <c r="H313" s="32" t="s">
        <v>25</v>
      </c>
      <c r="I313" s="32">
        <v>83</v>
      </c>
      <c r="J313" s="32"/>
      <c r="K313" s="32">
        <f>SUM(I313)</f>
        <v>83</v>
      </c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228" t="s">
        <v>32</v>
      </c>
    </row>
    <row r="314" spans="1:24" s="44" customFormat="1" x14ac:dyDescent="0.5">
      <c r="A314" s="256">
        <v>2498</v>
      </c>
      <c r="B314" s="165" t="s">
        <v>13</v>
      </c>
      <c r="C314" s="235">
        <v>9458</v>
      </c>
      <c r="D314" s="32">
        <v>29</v>
      </c>
      <c r="E314" s="32">
        <v>8058</v>
      </c>
      <c r="F314" s="32">
        <v>14</v>
      </c>
      <c r="G314" s="32" t="s">
        <v>25</v>
      </c>
      <c r="H314" s="32">
        <v>1</v>
      </c>
      <c r="I314" s="32">
        <v>21</v>
      </c>
      <c r="J314" s="32"/>
      <c r="K314" s="32">
        <f>SUM(H314*100+I314)</f>
        <v>121</v>
      </c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228" t="s">
        <v>32</v>
      </c>
    </row>
    <row r="315" spans="1:24" s="44" customFormat="1" x14ac:dyDescent="0.5">
      <c r="A315" s="256">
        <v>2499</v>
      </c>
      <c r="B315" s="165" t="s">
        <v>13</v>
      </c>
      <c r="C315" s="235">
        <v>45938</v>
      </c>
      <c r="D315" s="32">
        <v>179</v>
      </c>
      <c r="E315" s="32">
        <v>8479</v>
      </c>
      <c r="F315" s="32">
        <v>14</v>
      </c>
      <c r="G315" s="32">
        <v>1</v>
      </c>
      <c r="H315" s="32" t="s">
        <v>25</v>
      </c>
      <c r="I315" s="32">
        <v>13.6</v>
      </c>
      <c r="J315" s="32"/>
      <c r="K315" s="32"/>
      <c r="L315" s="32">
        <f>SUM(G315*400+I315)</f>
        <v>413.6</v>
      </c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228" t="s">
        <v>150</v>
      </c>
    </row>
    <row r="316" spans="1:24" s="44" customFormat="1" x14ac:dyDescent="0.5">
      <c r="A316" s="256">
        <v>2500</v>
      </c>
      <c r="B316" s="165" t="s">
        <v>13</v>
      </c>
      <c r="C316" s="235">
        <v>45937</v>
      </c>
      <c r="D316" s="32">
        <v>178</v>
      </c>
      <c r="E316" s="32">
        <v>2813</v>
      </c>
      <c r="F316" s="32">
        <v>14</v>
      </c>
      <c r="G316" s="32" t="s">
        <v>25</v>
      </c>
      <c r="H316" s="32">
        <v>3</v>
      </c>
      <c r="I316" s="32">
        <v>98.4</v>
      </c>
      <c r="J316" s="32"/>
      <c r="K316" s="32">
        <f>SUM(H316*100+I316)</f>
        <v>398.4</v>
      </c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228" t="s">
        <v>802</v>
      </c>
    </row>
    <row r="317" spans="1:24" s="44" customFormat="1" x14ac:dyDescent="0.5">
      <c r="A317" s="256">
        <v>2501</v>
      </c>
      <c r="B317" s="165" t="s">
        <v>13</v>
      </c>
      <c r="C317" s="235">
        <v>46677</v>
      </c>
      <c r="D317" s="32">
        <v>171</v>
      </c>
      <c r="E317" s="32">
        <v>3297</v>
      </c>
      <c r="F317" s="32">
        <v>14</v>
      </c>
      <c r="G317" s="32">
        <v>2</v>
      </c>
      <c r="H317" s="32" t="s">
        <v>25</v>
      </c>
      <c r="I317" s="32">
        <v>96</v>
      </c>
      <c r="J317" s="32"/>
      <c r="K317" s="32">
        <f>SUM(G317*400+I317)</f>
        <v>896</v>
      </c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228" t="s">
        <v>32</v>
      </c>
    </row>
    <row r="318" spans="1:24" s="44" customFormat="1" x14ac:dyDescent="0.5">
      <c r="A318" s="256">
        <v>2502</v>
      </c>
      <c r="B318" s="165" t="s">
        <v>13</v>
      </c>
      <c r="C318" s="235">
        <v>141</v>
      </c>
      <c r="D318" s="32">
        <v>565</v>
      </c>
      <c r="E318" s="32">
        <v>4054</v>
      </c>
      <c r="F318" s="32"/>
      <c r="G318" s="32">
        <v>2</v>
      </c>
      <c r="H318" s="32" t="s">
        <v>25</v>
      </c>
      <c r="I318" s="32">
        <v>33.4</v>
      </c>
      <c r="J318" s="32">
        <f>SUM(G318*400+I318)</f>
        <v>833.4</v>
      </c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228" t="s">
        <v>967</v>
      </c>
    </row>
    <row r="319" spans="1:24" s="44" customFormat="1" x14ac:dyDescent="0.5">
      <c r="A319" s="256">
        <v>2503</v>
      </c>
      <c r="B319" s="165" t="s">
        <v>13</v>
      </c>
      <c r="C319" s="235">
        <v>53457</v>
      </c>
      <c r="D319" s="32">
        <v>172</v>
      </c>
      <c r="E319" s="32">
        <v>3313</v>
      </c>
      <c r="F319" s="32">
        <v>14</v>
      </c>
      <c r="G319" s="32">
        <v>1</v>
      </c>
      <c r="H319" s="32" t="s">
        <v>25</v>
      </c>
      <c r="I319" s="32">
        <v>50.5</v>
      </c>
      <c r="J319" s="32"/>
      <c r="K319" s="32">
        <f>SUM(G319*400+I319)</f>
        <v>450.5</v>
      </c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228" t="s">
        <v>32</v>
      </c>
    </row>
    <row r="320" spans="1:24" s="44" customFormat="1" x14ac:dyDescent="0.5">
      <c r="A320" s="256">
        <v>2504</v>
      </c>
      <c r="B320" s="165" t="s">
        <v>13</v>
      </c>
      <c r="C320" s="235">
        <v>8113</v>
      </c>
      <c r="D320" s="32">
        <v>28</v>
      </c>
      <c r="E320" s="32">
        <v>6830</v>
      </c>
      <c r="F320" s="32">
        <v>8</v>
      </c>
      <c r="G320" s="32">
        <v>2</v>
      </c>
      <c r="H320" s="32" t="s">
        <v>25</v>
      </c>
      <c r="I320" s="32">
        <v>24</v>
      </c>
      <c r="J320" s="32"/>
      <c r="K320" s="32">
        <f>SUM(G320*400+I320)</f>
        <v>824</v>
      </c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228" t="s">
        <v>122</v>
      </c>
    </row>
    <row r="321" spans="1:24" s="44" customFormat="1" x14ac:dyDescent="0.5">
      <c r="A321" s="256">
        <v>2505</v>
      </c>
      <c r="B321" s="165" t="s">
        <v>13</v>
      </c>
      <c r="C321" s="235">
        <v>65474</v>
      </c>
      <c r="D321" s="32">
        <v>593</v>
      </c>
      <c r="E321" s="32">
        <v>3646</v>
      </c>
      <c r="F321" s="32">
        <v>8</v>
      </c>
      <c r="G321" s="32">
        <v>2</v>
      </c>
      <c r="H321" s="32">
        <v>2</v>
      </c>
      <c r="I321" s="32">
        <v>8.3000000000000007</v>
      </c>
      <c r="J321" s="32"/>
      <c r="K321" s="32">
        <f>SUM(G321*400+H321*100+I321)</f>
        <v>1008.3</v>
      </c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228" t="s">
        <v>122</v>
      </c>
    </row>
    <row r="322" spans="1:24" s="44" customFormat="1" x14ac:dyDescent="0.5">
      <c r="A322" s="256">
        <v>2506</v>
      </c>
      <c r="B322" s="165" t="s">
        <v>13</v>
      </c>
      <c r="C322" s="235">
        <v>53408</v>
      </c>
      <c r="D322" s="32">
        <v>673</v>
      </c>
      <c r="E322" s="32">
        <v>1437</v>
      </c>
      <c r="F322" s="32">
        <v>8</v>
      </c>
      <c r="G322" s="32">
        <v>2</v>
      </c>
      <c r="H322" s="32">
        <v>1</v>
      </c>
      <c r="I322" s="32">
        <v>70</v>
      </c>
      <c r="J322" s="32">
        <f>SUM(G322*400+H322*100+I322)</f>
        <v>970</v>
      </c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228" t="s">
        <v>161</v>
      </c>
    </row>
    <row r="323" spans="1:24" s="44" customFormat="1" x14ac:dyDescent="0.5">
      <c r="A323" s="256">
        <v>2507</v>
      </c>
      <c r="B323" s="165" t="s">
        <v>13</v>
      </c>
      <c r="C323" s="235">
        <v>55419</v>
      </c>
      <c r="D323" s="32">
        <v>674</v>
      </c>
      <c r="E323" s="32">
        <v>1549</v>
      </c>
      <c r="F323" s="32">
        <v>8</v>
      </c>
      <c r="G323" s="32">
        <v>2</v>
      </c>
      <c r="H323" s="32">
        <v>2</v>
      </c>
      <c r="I323" s="32">
        <v>63</v>
      </c>
      <c r="J323" s="32">
        <f>SUM(G323*400+H323*100+I323)</f>
        <v>1063</v>
      </c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228" t="s">
        <v>161</v>
      </c>
    </row>
    <row r="324" spans="1:24" s="44" customFormat="1" x14ac:dyDescent="0.5">
      <c r="A324" s="256">
        <v>2508</v>
      </c>
      <c r="B324" s="165" t="s">
        <v>13</v>
      </c>
      <c r="C324" s="235">
        <v>55420</v>
      </c>
      <c r="D324" s="32">
        <v>675</v>
      </c>
      <c r="E324" s="32">
        <v>1500</v>
      </c>
      <c r="F324" s="32">
        <v>8</v>
      </c>
      <c r="G324" s="32">
        <v>2</v>
      </c>
      <c r="H324" s="32">
        <v>2</v>
      </c>
      <c r="I324" s="32">
        <v>48</v>
      </c>
      <c r="J324" s="32"/>
      <c r="K324" s="32">
        <f>SUM(G324*400+H324*100+I324)</f>
        <v>1048</v>
      </c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228" t="s">
        <v>122</v>
      </c>
    </row>
    <row r="325" spans="1:24" s="44" customFormat="1" x14ac:dyDescent="0.5">
      <c r="A325" s="256">
        <v>2509</v>
      </c>
      <c r="B325" s="165" t="s">
        <v>13</v>
      </c>
      <c r="C325" s="235">
        <v>56208</v>
      </c>
      <c r="D325" s="32">
        <v>678</v>
      </c>
      <c r="E325" s="32">
        <v>3332</v>
      </c>
      <c r="F325" s="32">
        <v>14</v>
      </c>
      <c r="G325" s="32">
        <v>5</v>
      </c>
      <c r="H325" s="32" t="s">
        <v>25</v>
      </c>
      <c r="I325" s="32">
        <v>81.3</v>
      </c>
      <c r="J325" s="32">
        <f>SUM(G325*400+I325)</f>
        <v>2081.3000000000002</v>
      </c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228" t="s">
        <v>161</v>
      </c>
    </row>
    <row r="326" spans="1:24" s="44" customFormat="1" x14ac:dyDescent="0.5">
      <c r="A326" s="256">
        <v>2510</v>
      </c>
      <c r="B326" s="165" t="s">
        <v>13</v>
      </c>
      <c r="C326" s="235">
        <v>56557</v>
      </c>
      <c r="D326" s="32">
        <v>1152</v>
      </c>
      <c r="E326" s="32">
        <v>1583</v>
      </c>
      <c r="F326" s="32">
        <v>8</v>
      </c>
      <c r="G326" s="32">
        <v>6</v>
      </c>
      <c r="H326" s="32">
        <v>1</v>
      </c>
      <c r="I326" s="32">
        <v>9</v>
      </c>
      <c r="J326" s="32"/>
      <c r="K326" s="32">
        <f>SUM(G326*400+H326*100+I326)</f>
        <v>2509</v>
      </c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228" t="s">
        <v>825</v>
      </c>
    </row>
    <row r="327" spans="1:24" s="44" customFormat="1" x14ac:dyDescent="0.5">
      <c r="A327" s="256">
        <v>2511</v>
      </c>
      <c r="B327" s="165" t="s">
        <v>13</v>
      </c>
      <c r="C327" s="235">
        <v>53416</v>
      </c>
      <c r="D327" s="32">
        <v>1154</v>
      </c>
      <c r="E327" s="32">
        <v>3872</v>
      </c>
      <c r="F327" s="32">
        <v>4</v>
      </c>
      <c r="G327" s="32">
        <v>1</v>
      </c>
      <c r="H327" s="32">
        <v>2</v>
      </c>
      <c r="I327" s="32">
        <v>54.2</v>
      </c>
      <c r="J327" s="32"/>
      <c r="K327" s="32"/>
      <c r="L327" s="32">
        <f>SUM(G327*400+H327*100+I327)</f>
        <v>654.20000000000005</v>
      </c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228" t="s">
        <v>150</v>
      </c>
    </row>
    <row r="328" spans="1:24" s="44" customFormat="1" x14ac:dyDescent="0.5">
      <c r="A328" s="256">
        <v>2512</v>
      </c>
      <c r="B328" s="165" t="s">
        <v>13</v>
      </c>
      <c r="C328" s="235">
        <v>53422</v>
      </c>
      <c r="D328" s="32">
        <v>93</v>
      </c>
      <c r="E328" s="32">
        <v>1229</v>
      </c>
      <c r="F328" s="32">
        <v>14</v>
      </c>
      <c r="G328" s="32">
        <v>9</v>
      </c>
      <c r="H328" s="32">
        <v>1</v>
      </c>
      <c r="I328" s="32">
        <v>26.8</v>
      </c>
      <c r="J328" s="32"/>
      <c r="K328" s="32">
        <f>SUM(G328*400+H328*100+I328)</f>
        <v>3726.8</v>
      </c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228" t="s">
        <v>32</v>
      </c>
    </row>
    <row r="329" spans="1:24" s="44" customFormat="1" x14ac:dyDescent="0.5">
      <c r="A329" s="256">
        <v>2513</v>
      </c>
      <c r="B329" s="165" t="s">
        <v>13</v>
      </c>
      <c r="C329" s="235">
        <v>51668</v>
      </c>
      <c r="D329" s="32">
        <v>94</v>
      </c>
      <c r="E329" s="32">
        <v>1228</v>
      </c>
      <c r="F329" s="32">
        <v>8</v>
      </c>
      <c r="G329" s="32">
        <v>5</v>
      </c>
      <c r="H329" s="32">
        <v>2</v>
      </c>
      <c r="I329" s="32">
        <v>81</v>
      </c>
      <c r="J329" s="32">
        <f>SUM(G329*400+H329*100+I329)</f>
        <v>2281</v>
      </c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228" t="s">
        <v>161</v>
      </c>
    </row>
    <row r="330" spans="1:24" s="44" customFormat="1" ht="22.5" customHeight="1" x14ac:dyDescent="0.5">
      <c r="A330" s="256">
        <v>2514</v>
      </c>
      <c r="B330" s="165" t="s">
        <v>13</v>
      </c>
      <c r="C330" s="235">
        <v>42001</v>
      </c>
      <c r="D330" s="32">
        <v>4</v>
      </c>
      <c r="E330" s="32">
        <v>1140</v>
      </c>
      <c r="F330" s="32">
        <v>14</v>
      </c>
      <c r="G330" s="32" t="s">
        <v>25</v>
      </c>
      <c r="H330" s="32">
        <v>3</v>
      </c>
      <c r="I330" s="32">
        <v>44</v>
      </c>
      <c r="J330" s="32"/>
      <c r="K330" s="32"/>
      <c r="L330" s="32"/>
      <c r="M330" s="32"/>
      <c r="N330" s="32">
        <f>SUM(H330*100+I330)</f>
        <v>344</v>
      </c>
      <c r="O330" s="32"/>
      <c r="P330" s="32"/>
      <c r="Q330" s="32"/>
      <c r="R330" s="32"/>
      <c r="S330" s="32"/>
      <c r="T330" s="32"/>
      <c r="U330" s="32"/>
      <c r="V330" s="32"/>
      <c r="W330" s="32"/>
      <c r="X330" s="228" t="s">
        <v>103</v>
      </c>
    </row>
    <row r="331" spans="1:24" s="44" customFormat="1" x14ac:dyDescent="0.5">
      <c r="A331" s="256">
        <v>2515</v>
      </c>
      <c r="B331" s="165" t="s">
        <v>13</v>
      </c>
      <c r="C331" s="235">
        <v>42002</v>
      </c>
      <c r="D331" s="32">
        <v>3</v>
      </c>
      <c r="E331" s="32">
        <v>1139</v>
      </c>
      <c r="F331" s="32">
        <v>14</v>
      </c>
      <c r="G331" s="32" t="s">
        <v>25</v>
      </c>
      <c r="H331" s="32">
        <v>3</v>
      </c>
      <c r="I331" s="32">
        <v>39</v>
      </c>
      <c r="J331" s="32"/>
      <c r="K331" s="32"/>
      <c r="L331" s="32"/>
      <c r="M331" s="32"/>
      <c r="N331" s="32">
        <f>SUM(H331*100+I331)</f>
        <v>339</v>
      </c>
      <c r="O331" s="32"/>
      <c r="P331" s="32"/>
      <c r="Q331" s="32"/>
      <c r="R331" s="32"/>
      <c r="S331" s="32"/>
      <c r="T331" s="32"/>
      <c r="U331" s="32"/>
      <c r="V331" s="32"/>
      <c r="W331" s="32"/>
      <c r="X331" s="228" t="s">
        <v>96</v>
      </c>
    </row>
    <row r="332" spans="1:24" s="44" customFormat="1" x14ac:dyDescent="0.5">
      <c r="A332" s="256">
        <v>2516</v>
      </c>
      <c r="B332" s="165" t="s">
        <v>13</v>
      </c>
      <c r="C332" s="235">
        <v>38566</v>
      </c>
      <c r="D332" s="32">
        <v>44</v>
      </c>
      <c r="E332" s="32">
        <v>1178</v>
      </c>
      <c r="F332" s="32">
        <v>14</v>
      </c>
      <c r="G332" s="32" t="s">
        <v>25</v>
      </c>
      <c r="H332" s="32">
        <v>2</v>
      </c>
      <c r="I332" s="32" t="s">
        <v>25</v>
      </c>
      <c r="J332" s="32"/>
      <c r="K332" s="32">
        <f>SUM(H332*100)</f>
        <v>200</v>
      </c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228" t="s">
        <v>32</v>
      </c>
    </row>
    <row r="333" spans="1:24" s="44" customFormat="1" x14ac:dyDescent="0.5">
      <c r="A333" s="256">
        <v>2517</v>
      </c>
      <c r="B333" s="165" t="s">
        <v>13</v>
      </c>
      <c r="C333" s="235">
        <v>11437</v>
      </c>
      <c r="D333" s="32">
        <v>76</v>
      </c>
      <c r="E333" s="32">
        <v>8924</v>
      </c>
      <c r="F333" s="32">
        <v>14</v>
      </c>
      <c r="G333" s="32" t="s">
        <v>25</v>
      </c>
      <c r="H333" s="32">
        <v>1</v>
      </c>
      <c r="I333" s="32" t="s">
        <v>25</v>
      </c>
      <c r="J333" s="32"/>
      <c r="K333" s="32">
        <f>SUM(H333*100)</f>
        <v>100</v>
      </c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228" t="s">
        <v>32</v>
      </c>
    </row>
    <row r="334" spans="1:24" s="44" customFormat="1" x14ac:dyDescent="0.5">
      <c r="A334" s="319" t="s">
        <v>2039</v>
      </c>
      <c r="B334" s="319"/>
      <c r="C334" s="319"/>
      <c r="D334" s="319"/>
      <c r="E334" s="319"/>
      <c r="F334" s="319"/>
      <c r="G334" s="319"/>
      <c r="H334" s="319"/>
      <c r="I334" s="319"/>
      <c r="J334" s="319"/>
      <c r="K334" s="319"/>
      <c r="L334" s="319"/>
      <c r="M334" s="319"/>
      <c r="N334" s="319"/>
      <c r="O334" s="319"/>
      <c r="P334" s="319"/>
      <c r="Q334" s="319"/>
      <c r="R334" s="319"/>
      <c r="S334" s="319"/>
      <c r="T334" s="319"/>
      <c r="U334" s="319"/>
      <c r="V334" s="319"/>
      <c r="W334" s="319"/>
      <c r="X334" s="319"/>
    </row>
    <row r="335" spans="1:24" s="44" customFormat="1" x14ac:dyDescent="0.5">
      <c r="A335" s="323" t="s">
        <v>1102</v>
      </c>
      <c r="B335" s="323"/>
      <c r="C335" s="323"/>
      <c r="D335" s="323"/>
      <c r="E335" s="323"/>
      <c r="F335" s="323"/>
      <c r="G335" s="323"/>
      <c r="H335" s="323"/>
      <c r="I335" s="323"/>
      <c r="J335" s="323"/>
      <c r="K335" s="323"/>
      <c r="L335" s="323"/>
      <c r="M335" s="323"/>
      <c r="N335" s="323"/>
      <c r="O335" s="323"/>
      <c r="P335" s="323"/>
      <c r="Q335" s="323"/>
      <c r="R335" s="323"/>
      <c r="S335" s="323"/>
      <c r="T335" s="323"/>
      <c r="U335" s="323"/>
      <c r="V335" s="323"/>
      <c r="W335" s="323"/>
      <c r="X335" s="323"/>
    </row>
    <row r="336" spans="1:24" s="44" customFormat="1" x14ac:dyDescent="0.5">
      <c r="A336" s="324" t="s">
        <v>1069</v>
      </c>
      <c r="B336" s="324"/>
      <c r="C336" s="324"/>
      <c r="D336" s="324"/>
      <c r="E336" s="324"/>
      <c r="F336" s="324"/>
      <c r="G336" s="324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  <c r="T336" s="324"/>
      <c r="U336" s="324"/>
      <c r="V336" s="324"/>
      <c r="W336" s="324"/>
      <c r="X336" s="324"/>
    </row>
    <row r="337" spans="1:24" s="44" customFormat="1" x14ac:dyDescent="0.5">
      <c r="A337" s="319" t="s">
        <v>1070</v>
      </c>
      <c r="B337" s="319"/>
      <c r="C337" s="319"/>
      <c r="D337" s="319"/>
      <c r="E337" s="319"/>
      <c r="F337" s="319"/>
      <c r="G337" s="319"/>
      <c r="H337" s="319"/>
      <c r="I337" s="319"/>
      <c r="J337" s="319"/>
      <c r="K337" s="319"/>
      <c r="L337" s="319"/>
      <c r="M337" s="319"/>
      <c r="N337" s="319"/>
      <c r="O337" s="319"/>
      <c r="P337" s="319"/>
      <c r="Q337" s="319"/>
      <c r="R337" s="319"/>
      <c r="S337" s="319"/>
      <c r="T337" s="319"/>
      <c r="U337" s="319"/>
      <c r="V337" s="319"/>
      <c r="W337" s="319"/>
      <c r="X337" s="319"/>
    </row>
    <row r="338" spans="1:24" s="44" customFormat="1" x14ac:dyDescent="0.5">
      <c r="A338" s="325" t="s">
        <v>1071</v>
      </c>
      <c r="B338" s="219"/>
      <c r="C338" s="220"/>
      <c r="D338" s="327" t="s">
        <v>0</v>
      </c>
      <c r="E338" s="327" t="s">
        <v>1</v>
      </c>
      <c r="F338" s="220"/>
      <c r="G338" s="329" t="s">
        <v>18</v>
      </c>
      <c r="H338" s="330"/>
      <c r="I338" s="331"/>
      <c r="J338" s="332" t="s">
        <v>1088</v>
      </c>
      <c r="K338" s="333"/>
      <c r="L338" s="333"/>
      <c r="M338" s="333"/>
      <c r="N338" s="334"/>
      <c r="O338" s="335" t="s">
        <v>1101</v>
      </c>
      <c r="P338" s="335"/>
      <c r="Q338" s="335"/>
      <c r="R338" s="335"/>
      <c r="S338" s="335"/>
      <c r="T338" s="335"/>
      <c r="U338" s="335"/>
      <c r="V338" s="335"/>
      <c r="W338" s="335"/>
      <c r="X338" s="320" t="s">
        <v>12</v>
      </c>
    </row>
    <row r="339" spans="1:24" s="44" customFormat="1" x14ac:dyDescent="0.5">
      <c r="A339" s="326"/>
      <c r="B339" s="221" t="s">
        <v>1072</v>
      </c>
      <c r="C339" s="223" t="s">
        <v>1073</v>
      </c>
      <c r="D339" s="328"/>
      <c r="E339" s="328"/>
      <c r="F339" s="223" t="s">
        <v>1075</v>
      </c>
      <c r="G339" s="327" t="s">
        <v>19</v>
      </c>
      <c r="H339" s="336" t="s">
        <v>20</v>
      </c>
      <c r="I339" s="327" t="s">
        <v>21</v>
      </c>
      <c r="J339" s="225"/>
      <c r="K339" s="320" t="s">
        <v>1079</v>
      </c>
      <c r="L339" s="337" t="s">
        <v>1080</v>
      </c>
      <c r="M339" s="226"/>
      <c r="N339" s="234" t="s">
        <v>1086</v>
      </c>
      <c r="O339" s="338" t="s">
        <v>1071</v>
      </c>
      <c r="P339" s="219"/>
      <c r="Q339" s="219"/>
      <c r="R339" s="219"/>
      <c r="S339" s="341" t="s">
        <v>1088</v>
      </c>
      <c r="T339" s="342"/>
      <c r="U339" s="342"/>
      <c r="V339" s="342"/>
      <c r="W339" s="343"/>
      <c r="X339" s="321"/>
    </row>
    <row r="340" spans="1:24" s="44" customFormat="1" x14ac:dyDescent="0.5">
      <c r="A340" s="326"/>
      <c r="B340" s="221" t="s">
        <v>22</v>
      </c>
      <c r="C340" s="223" t="s">
        <v>1074</v>
      </c>
      <c r="D340" s="328"/>
      <c r="E340" s="328"/>
      <c r="F340" s="229" t="s">
        <v>1076</v>
      </c>
      <c r="G340" s="328"/>
      <c r="H340" s="336"/>
      <c r="I340" s="328"/>
      <c r="J340" s="225" t="s">
        <v>1078</v>
      </c>
      <c r="K340" s="321"/>
      <c r="L340" s="337"/>
      <c r="M340" s="230" t="s">
        <v>1081</v>
      </c>
      <c r="N340" s="234" t="s">
        <v>1085</v>
      </c>
      <c r="O340" s="339"/>
      <c r="P340" s="221"/>
      <c r="Q340" s="221" t="s">
        <v>1072</v>
      </c>
      <c r="R340" s="221" t="s">
        <v>1094</v>
      </c>
      <c r="S340" s="226"/>
      <c r="T340" s="344" t="s">
        <v>1079</v>
      </c>
      <c r="U340" s="320" t="s">
        <v>1080</v>
      </c>
      <c r="V340" s="233"/>
      <c r="W340" s="226" t="s">
        <v>1097</v>
      </c>
      <c r="X340" s="321"/>
    </row>
    <row r="341" spans="1:24" s="44" customFormat="1" x14ac:dyDescent="0.5">
      <c r="A341" s="326"/>
      <c r="B341" s="221"/>
      <c r="C341" s="223" t="s">
        <v>861</v>
      </c>
      <c r="D341" s="328"/>
      <c r="E341" s="328"/>
      <c r="F341" s="223" t="s">
        <v>1077</v>
      </c>
      <c r="G341" s="328"/>
      <c r="H341" s="336"/>
      <c r="I341" s="328"/>
      <c r="J341" s="225" t="s">
        <v>1082</v>
      </c>
      <c r="K341" s="321"/>
      <c r="L341" s="337"/>
      <c r="M341" s="230" t="s">
        <v>1084</v>
      </c>
      <c r="N341" s="234" t="s">
        <v>1087</v>
      </c>
      <c r="O341" s="339"/>
      <c r="P341" s="221" t="s">
        <v>1090</v>
      </c>
      <c r="Q341" s="221" t="s">
        <v>1091</v>
      </c>
      <c r="R341" s="221" t="s">
        <v>1095</v>
      </c>
      <c r="S341" s="230" t="s">
        <v>1078</v>
      </c>
      <c r="T341" s="345"/>
      <c r="U341" s="321"/>
      <c r="V341" s="233" t="s">
        <v>1081</v>
      </c>
      <c r="W341" s="230" t="s">
        <v>1098</v>
      </c>
      <c r="X341" s="321"/>
    </row>
    <row r="342" spans="1:24" s="44" customFormat="1" x14ac:dyDescent="0.5">
      <c r="A342" s="221"/>
      <c r="B342" s="221"/>
      <c r="C342" s="223"/>
      <c r="D342" s="223"/>
      <c r="E342" s="223"/>
      <c r="F342" s="223"/>
      <c r="G342" s="328"/>
      <c r="H342" s="336"/>
      <c r="I342" s="328"/>
      <c r="J342" s="225" t="s">
        <v>1083</v>
      </c>
      <c r="K342" s="321"/>
      <c r="L342" s="337"/>
      <c r="M342" s="230" t="s">
        <v>1085</v>
      </c>
      <c r="N342" s="234" t="s">
        <v>1072</v>
      </c>
      <c r="O342" s="339"/>
      <c r="P342" s="221"/>
      <c r="Q342" s="221" t="s">
        <v>1092</v>
      </c>
      <c r="R342" s="221" t="s">
        <v>1096</v>
      </c>
      <c r="S342" s="230" t="s">
        <v>1082</v>
      </c>
      <c r="T342" s="345"/>
      <c r="U342" s="321"/>
      <c r="V342" s="233" t="s">
        <v>1084</v>
      </c>
      <c r="W342" s="230" t="s">
        <v>1091</v>
      </c>
      <c r="X342" s="321"/>
    </row>
    <row r="343" spans="1:24" s="44" customFormat="1" x14ac:dyDescent="0.5">
      <c r="A343" s="193"/>
      <c r="B343" s="33"/>
      <c r="C343" s="32"/>
      <c r="D343" s="32"/>
      <c r="E343" s="32"/>
      <c r="F343" s="32"/>
      <c r="G343" s="32"/>
      <c r="H343" s="121"/>
      <c r="I343" s="32"/>
      <c r="J343" s="118"/>
      <c r="K343" s="32"/>
      <c r="L343" s="121"/>
      <c r="M343" s="32"/>
      <c r="N343" s="235"/>
      <c r="O343" s="340"/>
      <c r="P343" s="33"/>
      <c r="Q343" s="33" t="s">
        <v>1093</v>
      </c>
      <c r="R343" s="33"/>
      <c r="S343" s="228" t="s">
        <v>1083</v>
      </c>
      <c r="T343" s="346"/>
      <c r="U343" s="322"/>
      <c r="V343" s="236" t="s">
        <v>1085</v>
      </c>
      <c r="W343" s="228" t="s">
        <v>1099</v>
      </c>
      <c r="X343" s="322"/>
    </row>
    <row r="344" spans="1:24" s="44" customFormat="1" x14ac:dyDescent="0.5">
      <c r="A344" s="256">
        <v>2518</v>
      </c>
      <c r="B344" s="165" t="s">
        <v>13</v>
      </c>
      <c r="C344" s="235">
        <v>42000</v>
      </c>
      <c r="D344" s="32">
        <v>5</v>
      </c>
      <c r="E344" s="32">
        <v>1141</v>
      </c>
      <c r="F344" s="32">
        <v>14</v>
      </c>
      <c r="G344" s="32" t="s">
        <v>25</v>
      </c>
      <c r="H344" s="32" t="s">
        <v>25</v>
      </c>
      <c r="I344" s="32">
        <v>97</v>
      </c>
      <c r="J344" s="32"/>
      <c r="K344" s="32">
        <f>SUM(I344)</f>
        <v>97</v>
      </c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228" t="s">
        <v>32</v>
      </c>
    </row>
    <row r="345" spans="1:24" s="44" customFormat="1" x14ac:dyDescent="0.5">
      <c r="A345" s="256">
        <v>2519</v>
      </c>
      <c r="B345" s="165" t="s">
        <v>13</v>
      </c>
      <c r="C345" s="235">
        <v>42022</v>
      </c>
      <c r="D345" s="32">
        <v>8</v>
      </c>
      <c r="E345" s="32">
        <v>1144</v>
      </c>
      <c r="F345" s="32">
        <v>12</v>
      </c>
      <c r="G345" s="32" t="s">
        <v>25</v>
      </c>
      <c r="H345" s="32">
        <v>1</v>
      </c>
      <c r="I345" s="32">
        <v>74.5</v>
      </c>
      <c r="J345" s="32"/>
      <c r="K345" s="32">
        <f>SUM(H345*100+I345)</f>
        <v>174.5</v>
      </c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228" t="s">
        <v>32</v>
      </c>
    </row>
    <row r="346" spans="1:24" s="44" customFormat="1" x14ac:dyDescent="0.5">
      <c r="A346" s="256">
        <v>2520</v>
      </c>
      <c r="B346" s="165" t="s">
        <v>13</v>
      </c>
      <c r="C346" s="235">
        <v>41998</v>
      </c>
      <c r="D346" s="32">
        <v>7</v>
      </c>
      <c r="E346" s="32">
        <v>1143</v>
      </c>
      <c r="F346" s="32"/>
      <c r="G346" s="32" t="s">
        <v>25</v>
      </c>
      <c r="H346" s="32" t="s">
        <v>25</v>
      </c>
      <c r="I346" s="32">
        <v>75</v>
      </c>
      <c r="J346" s="32"/>
      <c r="K346" s="32">
        <f>SUM(I346)</f>
        <v>75</v>
      </c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228" t="s">
        <v>32</v>
      </c>
    </row>
    <row r="347" spans="1:24" s="44" customFormat="1" x14ac:dyDescent="0.5">
      <c r="A347" s="256">
        <v>2521</v>
      </c>
      <c r="B347" s="165" t="s">
        <v>13</v>
      </c>
      <c r="C347" s="235">
        <v>42021</v>
      </c>
      <c r="D347" s="32">
        <v>9</v>
      </c>
      <c r="E347" s="32">
        <v>1145</v>
      </c>
      <c r="F347" s="32">
        <v>14</v>
      </c>
      <c r="G347" s="32" t="s">
        <v>25</v>
      </c>
      <c r="H347" s="32">
        <v>3</v>
      </c>
      <c r="I347" s="32">
        <v>31</v>
      </c>
      <c r="J347" s="32"/>
      <c r="K347" s="32">
        <f>SUM(H347*100+I347)</f>
        <v>331</v>
      </c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228" t="s">
        <v>32</v>
      </c>
    </row>
    <row r="348" spans="1:24" s="44" customFormat="1" x14ac:dyDescent="0.5">
      <c r="A348" s="256">
        <v>2522</v>
      </c>
      <c r="B348" s="165" t="s">
        <v>13</v>
      </c>
      <c r="C348" s="235">
        <v>42017</v>
      </c>
      <c r="D348" s="32">
        <v>53</v>
      </c>
      <c r="E348" s="32">
        <v>1187</v>
      </c>
      <c r="F348" s="32">
        <v>14</v>
      </c>
      <c r="G348" s="32" t="s">
        <v>25</v>
      </c>
      <c r="H348" s="32">
        <v>2</v>
      </c>
      <c r="I348" s="32">
        <v>24</v>
      </c>
      <c r="J348" s="32"/>
      <c r="K348" s="32">
        <f>SUM(H348*100+I348)</f>
        <v>224</v>
      </c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228" t="s">
        <v>32</v>
      </c>
    </row>
    <row r="349" spans="1:24" s="44" customFormat="1" x14ac:dyDescent="0.5">
      <c r="A349" s="256">
        <v>2523</v>
      </c>
      <c r="B349" s="165" t="s">
        <v>13</v>
      </c>
      <c r="C349" s="235">
        <v>11760</v>
      </c>
      <c r="D349" s="32">
        <v>31</v>
      </c>
      <c r="E349" s="32">
        <v>9039</v>
      </c>
      <c r="F349" s="32">
        <v>14</v>
      </c>
      <c r="G349" s="32" t="s">
        <v>25</v>
      </c>
      <c r="H349" s="32" t="s">
        <v>25</v>
      </c>
      <c r="I349" s="32">
        <v>46.2</v>
      </c>
      <c r="J349" s="32"/>
      <c r="K349" s="32">
        <f>SUM(I349)</f>
        <v>46.2</v>
      </c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228" t="s">
        <v>32</v>
      </c>
    </row>
    <row r="350" spans="1:24" s="44" customFormat="1" x14ac:dyDescent="0.5">
      <c r="A350" s="256">
        <v>2524</v>
      </c>
      <c r="B350" s="165" t="s">
        <v>13</v>
      </c>
      <c r="C350" s="235">
        <v>38555</v>
      </c>
      <c r="D350" s="32">
        <v>10</v>
      </c>
      <c r="E350" s="32">
        <v>1149</v>
      </c>
      <c r="F350" s="32">
        <v>14</v>
      </c>
      <c r="G350" s="32" t="s">
        <v>25</v>
      </c>
      <c r="H350" s="32">
        <v>1</v>
      </c>
      <c r="I350" s="32">
        <v>84</v>
      </c>
      <c r="J350" s="32"/>
      <c r="K350" s="32">
        <f>SUM(H350*100+I350)</f>
        <v>184</v>
      </c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228" t="s">
        <v>32</v>
      </c>
    </row>
    <row r="351" spans="1:24" s="44" customFormat="1" x14ac:dyDescent="0.5">
      <c r="A351" s="256">
        <v>2525</v>
      </c>
      <c r="B351" s="165" t="s">
        <v>13</v>
      </c>
      <c r="C351" s="235">
        <v>38567</v>
      </c>
      <c r="D351" s="32">
        <v>54</v>
      </c>
      <c r="E351" s="32">
        <v>1188</v>
      </c>
      <c r="F351" s="32">
        <v>14</v>
      </c>
      <c r="G351" s="32" t="s">
        <v>25</v>
      </c>
      <c r="H351" s="32" t="s">
        <v>25</v>
      </c>
      <c r="I351" s="32">
        <v>41</v>
      </c>
      <c r="J351" s="32"/>
      <c r="K351" s="32">
        <f>SUM(I351)</f>
        <v>41</v>
      </c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228" t="s">
        <v>32</v>
      </c>
    </row>
    <row r="352" spans="1:24" s="44" customFormat="1" x14ac:dyDescent="0.5">
      <c r="A352" s="256">
        <v>2526</v>
      </c>
      <c r="B352" s="165" t="s">
        <v>13</v>
      </c>
      <c r="C352" s="235">
        <v>38586</v>
      </c>
      <c r="D352" s="32">
        <v>55</v>
      </c>
      <c r="E352" s="32">
        <v>1189</v>
      </c>
      <c r="F352" s="32">
        <v>14</v>
      </c>
      <c r="G352" s="32" t="s">
        <v>25</v>
      </c>
      <c r="H352" s="32" t="s">
        <v>25</v>
      </c>
      <c r="I352" s="32">
        <v>60.3</v>
      </c>
      <c r="J352" s="32"/>
      <c r="K352" s="32">
        <f>SUM(I352)</f>
        <v>60.3</v>
      </c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228" t="s">
        <v>32</v>
      </c>
    </row>
    <row r="353" spans="1:24" s="44" customFormat="1" x14ac:dyDescent="0.5">
      <c r="A353" s="256">
        <v>2527</v>
      </c>
      <c r="B353" s="165" t="s">
        <v>13</v>
      </c>
      <c r="C353" s="235">
        <v>9491</v>
      </c>
      <c r="D353" s="32">
        <v>70</v>
      </c>
      <c r="E353" s="32">
        <v>7989</v>
      </c>
      <c r="F353" s="32">
        <v>14</v>
      </c>
      <c r="G353" s="32" t="s">
        <v>25</v>
      </c>
      <c r="H353" s="32" t="s">
        <v>25</v>
      </c>
      <c r="I353" s="32">
        <v>57</v>
      </c>
      <c r="J353" s="32"/>
      <c r="K353" s="32"/>
      <c r="L353" s="32"/>
      <c r="M353" s="32"/>
      <c r="N353" s="32">
        <f>SUM(I353)</f>
        <v>57</v>
      </c>
      <c r="O353" s="32"/>
      <c r="P353" s="32"/>
      <c r="Q353" s="32"/>
      <c r="R353" s="32"/>
      <c r="S353" s="32"/>
      <c r="T353" s="32"/>
      <c r="U353" s="32"/>
      <c r="V353" s="32"/>
      <c r="W353" s="32"/>
      <c r="X353" s="228" t="s">
        <v>781</v>
      </c>
    </row>
    <row r="354" spans="1:24" s="44" customFormat="1" x14ac:dyDescent="0.5">
      <c r="A354" s="256">
        <v>2528</v>
      </c>
      <c r="B354" s="165" t="s">
        <v>13</v>
      </c>
      <c r="C354" s="235">
        <v>42016</v>
      </c>
      <c r="D354" s="32">
        <v>56</v>
      </c>
      <c r="E354" s="32">
        <v>1190</v>
      </c>
      <c r="F354" s="32">
        <v>14</v>
      </c>
      <c r="G354" s="32" t="s">
        <v>25</v>
      </c>
      <c r="H354" s="32">
        <v>2</v>
      </c>
      <c r="I354" s="32">
        <v>23</v>
      </c>
      <c r="J354" s="32"/>
      <c r="K354" s="32">
        <f>SUM(H354*100+I354)</f>
        <v>223</v>
      </c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228" t="s">
        <v>32</v>
      </c>
    </row>
    <row r="355" spans="1:24" s="44" customFormat="1" x14ac:dyDescent="0.5">
      <c r="A355" s="256">
        <v>2529</v>
      </c>
      <c r="B355" s="165" t="s">
        <v>13</v>
      </c>
      <c r="C355" s="235">
        <v>9684</v>
      </c>
      <c r="D355" s="32">
        <v>74</v>
      </c>
      <c r="E355" s="32">
        <v>8030</v>
      </c>
      <c r="F355" s="32">
        <v>14</v>
      </c>
      <c r="G355" s="32" t="s">
        <v>25</v>
      </c>
      <c r="H355" s="32" t="s">
        <v>25</v>
      </c>
      <c r="I355" s="32">
        <v>89</v>
      </c>
      <c r="J355" s="32"/>
      <c r="K355" s="32"/>
      <c r="L355" s="32">
        <f>SUM(I355)</f>
        <v>89</v>
      </c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228" t="s">
        <v>855</v>
      </c>
    </row>
    <row r="356" spans="1:24" s="44" customFormat="1" x14ac:dyDescent="0.5">
      <c r="A356" s="256">
        <v>2530</v>
      </c>
      <c r="B356" s="165" t="s">
        <v>13</v>
      </c>
      <c r="C356" s="235">
        <v>42015</v>
      </c>
      <c r="D356" s="32">
        <v>57</v>
      </c>
      <c r="E356" s="32">
        <v>1191</v>
      </c>
      <c r="F356" s="32">
        <v>14</v>
      </c>
      <c r="G356" s="32" t="s">
        <v>25</v>
      </c>
      <c r="H356" s="32">
        <v>1</v>
      </c>
      <c r="I356" s="32">
        <v>38</v>
      </c>
      <c r="J356" s="32"/>
      <c r="K356" s="32">
        <f>SUM(H356*100+I356)</f>
        <v>138</v>
      </c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228" t="s">
        <v>32</v>
      </c>
    </row>
    <row r="357" spans="1:24" s="44" customFormat="1" x14ac:dyDescent="0.5">
      <c r="A357" s="256">
        <v>2531</v>
      </c>
      <c r="B357" s="165" t="s">
        <v>13</v>
      </c>
      <c r="C357" s="235">
        <v>42011</v>
      </c>
      <c r="D357" s="32">
        <v>63</v>
      </c>
      <c r="E357" s="32">
        <v>1195</v>
      </c>
      <c r="F357" s="32">
        <v>14</v>
      </c>
      <c r="G357" s="32" t="s">
        <v>25</v>
      </c>
      <c r="H357" s="32">
        <v>2</v>
      </c>
      <c r="I357" s="32">
        <v>71</v>
      </c>
      <c r="J357" s="32"/>
      <c r="K357" s="32">
        <f>SUM(H357*100+I357)</f>
        <v>271</v>
      </c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228" t="s">
        <v>32</v>
      </c>
    </row>
    <row r="358" spans="1:24" s="44" customFormat="1" x14ac:dyDescent="0.5">
      <c r="A358" s="256">
        <v>2532</v>
      </c>
      <c r="B358" s="165" t="s">
        <v>13</v>
      </c>
      <c r="C358" s="235">
        <v>38589</v>
      </c>
      <c r="D358" s="32">
        <v>64</v>
      </c>
      <c r="E358" s="32">
        <v>1196</v>
      </c>
      <c r="F358" s="32">
        <v>14</v>
      </c>
      <c r="G358" s="32" t="s">
        <v>25</v>
      </c>
      <c r="H358" s="32">
        <v>2</v>
      </c>
      <c r="I358" s="32">
        <v>40</v>
      </c>
      <c r="J358" s="32"/>
      <c r="K358" s="32"/>
      <c r="L358" s="32"/>
      <c r="M358" s="32"/>
      <c r="N358" s="32">
        <f>SUM(H358*100+I358)</f>
        <v>240</v>
      </c>
      <c r="O358" s="32"/>
      <c r="P358" s="32"/>
      <c r="Q358" s="32"/>
      <c r="R358" s="32"/>
      <c r="S358" s="32"/>
      <c r="T358" s="32"/>
      <c r="U358" s="32"/>
      <c r="V358" s="32"/>
      <c r="W358" s="32"/>
      <c r="X358" s="228" t="s">
        <v>968</v>
      </c>
    </row>
    <row r="359" spans="1:24" s="44" customFormat="1" x14ac:dyDescent="0.5">
      <c r="A359" s="256">
        <v>2533</v>
      </c>
      <c r="B359" s="165" t="s">
        <v>13</v>
      </c>
      <c r="C359" s="235">
        <v>5987</v>
      </c>
      <c r="D359" s="32">
        <v>68</v>
      </c>
      <c r="E359" s="32">
        <v>6025</v>
      </c>
      <c r="F359" s="32">
        <v>14</v>
      </c>
      <c r="G359" s="32" t="s">
        <v>25</v>
      </c>
      <c r="H359" s="32">
        <v>2</v>
      </c>
      <c r="I359" s="32">
        <v>30</v>
      </c>
      <c r="J359" s="32"/>
      <c r="K359" s="32"/>
      <c r="L359" s="32"/>
      <c r="M359" s="32"/>
      <c r="N359" s="32">
        <f>SUM(H359*100+I359)</f>
        <v>230</v>
      </c>
      <c r="O359" s="32"/>
      <c r="P359" s="32"/>
      <c r="Q359" s="32"/>
      <c r="R359" s="32"/>
      <c r="S359" s="32"/>
      <c r="T359" s="32"/>
      <c r="U359" s="32"/>
      <c r="V359" s="32"/>
      <c r="W359" s="32"/>
      <c r="X359" s="228" t="s">
        <v>103</v>
      </c>
    </row>
    <row r="360" spans="1:24" s="44" customFormat="1" x14ac:dyDescent="0.5">
      <c r="A360" s="256">
        <v>2534</v>
      </c>
      <c r="B360" s="165" t="s">
        <v>13</v>
      </c>
      <c r="C360" s="235">
        <v>9550</v>
      </c>
      <c r="D360" s="32">
        <v>94</v>
      </c>
      <c r="E360" s="32">
        <v>8147</v>
      </c>
      <c r="F360" s="32">
        <v>14</v>
      </c>
      <c r="G360" s="32" t="s">
        <v>25</v>
      </c>
      <c r="H360" s="32">
        <v>1</v>
      </c>
      <c r="I360" s="32">
        <v>72.400000000000006</v>
      </c>
      <c r="J360" s="32"/>
      <c r="K360" s="32"/>
      <c r="L360" s="32"/>
      <c r="M360" s="32"/>
      <c r="N360" s="32">
        <f>SUM(H360*100+I360)</f>
        <v>172.4</v>
      </c>
      <c r="O360" s="32"/>
      <c r="P360" s="32"/>
      <c r="Q360" s="32"/>
      <c r="R360" s="32"/>
      <c r="S360" s="32"/>
      <c r="T360" s="32"/>
      <c r="U360" s="32"/>
      <c r="V360" s="32"/>
      <c r="W360" s="32"/>
      <c r="X360" s="228" t="s">
        <v>103</v>
      </c>
    </row>
    <row r="361" spans="1:24" s="44" customFormat="1" x14ac:dyDescent="0.5">
      <c r="A361" s="256">
        <v>2535</v>
      </c>
      <c r="B361" s="165" t="s">
        <v>13</v>
      </c>
      <c r="C361" s="235">
        <v>41997</v>
      </c>
      <c r="D361" s="32">
        <v>15</v>
      </c>
      <c r="E361" s="32">
        <v>1151</v>
      </c>
      <c r="F361" s="32">
        <v>14</v>
      </c>
      <c r="G361" s="32" t="s">
        <v>25</v>
      </c>
      <c r="H361" s="32">
        <v>2</v>
      </c>
      <c r="I361" s="32">
        <v>46</v>
      </c>
      <c r="J361" s="32"/>
      <c r="K361" s="32">
        <f>SUM(H361*100+I361)</f>
        <v>246</v>
      </c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228" t="s">
        <v>32</v>
      </c>
    </row>
    <row r="362" spans="1:24" s="44" customFormat="1" x14ac:dyDescent="0.5">
      <c r="A362" s="256">
        <v>2536</v>
      </c>
      <c r="B362" s="165" t="s">
        <v>13</v>
      </c>
      <c r="C362" s="235">
        <v>38558</v>
      </c>
      <c r="D362" s="32">
        <v>14</v>
      </c>
      <c r="E362" s="32">
        <v>1150</v>
      </c>
      <c r="F362" s="32">
        <v>14</v>
      </c>
      <c r="G362" s="32" t="s">
        <v>25</v>
      </c>
      <c r="H362" s="32">
        <v>1</v>
      </c>
      <c r="I362" s="32">
        <v>62</v>
      </c>
      <c r="J362" s="32"/>
      <c r="K362" s="32">
        <f>SUM(H362*100+I362)</f>
        <v>162</v>
      </c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228" t="s">
        <v>32</v>
      </c>
    </row>
    <row r="363" spans="1:24" s="44" customFormat="1" x14ac:dyDescent="0.5">
      <c r="A363" s="256">
        <v>2537</v>
      </c>
      <c r="B363" s="165" t="s">
        <v>13</v>
      </c>
      <c r="C363" s="235">
        <v>38557</v>
      </c>
      <c r="D363" s="32">
        <v>13</v>
      </c>
      <c r="E363" s="32">
        <v>1149</v>
      </c>
      <c r="F363" s="32">
        <v>14</v>
      </c>
      <c r="G363" s="32" t="s">
        <v>25</v>
      </c>
      <c r="H363" s="32">
        <v>1</v>
      </c>
      <c r="I363" s="32">
        <v>33</v>
      </c>
      <c r="J363" s="32"/>
      <c r="K363" s="32">
        <f>SUM(H363*100+I363)</f>
        <v>133</v>
      </c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228" t="s">
        <v>32</v>
      </c>
    </row>
    <row r="364" spans="1:24" s="44" customFormat="1" ht="21" customHeight="1" x14ac:dyDescent="0.5">
      <c r="A364" s="256">
        <v>2538</v>
      </c>
      <c r="B364" s="165" t="s">
        <v>13</v>
      </c>
      <c r="C364" s="235">
        <v>38556</v>
      </c>
      <c r="D364" s="32">
        <v>12</v>
      </c>
      <c r="E364" s="32">
        <v>1148</v>
      </c>
      <c r="F364" s="32">
        <v>14</v>
      </c>
      <c r="G364" s="32" t="s">
        <v>25</v>
      </c>
      <c r="H364" s="32">
        <v>1</v>
      </c>
      <c r="I364" s="32">
        <v>27.3</v>
      </c>
      <c r="J364" s="32"/>
      <c r="K364" s="32">
        <f>SUM(H364*100+I364)</f>
        <v>127.3</v>
      </c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228" t="s">
        <v>32</v>
      </c>
    </row>
    <row r="365" spans="1:24" s="44" customFormat="1" x14ac:dyDescent="0.5">
      <c r="A365" s="256">
        <v>2539</v>
      </c>
      <c r="B365" s="165" t="s">
        <v>13</v>
      </c>
      <c r="C365" s="235">
        <v>42020</v>
      </c>
      <c r="D365" s="32">
        <v>11</v>
      </c>
      <c r="E365" s="32">
        <v>1147</v>
      </c>
      <c r="F365" s="32">
        <v>14</v>
      </c>
      <c r="G365" s="32" t="s">
        <v>25</v>
      </c>
      <c r="H365" s="32" t="s">
        <v>25</v>
      </c>
      <c r="I365" s="32">
        <v>86.5</v>
      </c>
      <c r="J365" s="32"/>
      <c r="K365" s="32">
        <f>SUM(I365)</f>
        <v>86.5</v>
      </c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228" t="s">
        <v>32</v>
      </c>
    </row>
    <row r="366" spans="1:24" s="44" customFormat="1" x14ac:dyDescent="0.5">
      <c r="A366" s="256">
        <v>2540</v>
      </c>
      <c r="B366" s="165" t="s">
        <v>13</v>
      </c>
      <c r="C366" s="235">
        <v>9551</v>
      </c>
      <c r="D366" s="32">
        <v>92</v>
      </c>
      <c r="E366" s="32">
        <v>7990</v>
      </c>
      <c r="F366" s="32">
        <v>14</v>
      </c>
      <c r="G366" s="32" t="s">
        <v>25</v>
      </c>
      <c r="H366" s="32">
        <v>2</v>
      </c>
      <c r="I366" s="32">
        <v>38</v>
      </c>
      <c r="J366" s="32"/>
      <c r="K366" s="32">
        <f>SUM(H366*100+I366)</f>
        <v>238</v>
      </c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228" t="s">
        <v>32</v>
      </c>
    </row>
    <row r="367" spans="1:24" s="44" customFormat="1" x14ac:dyDescent="0.5">
      <c r="A367" s="256">
        <v>2541</v>
      </c>
      <c r="B367" s="165" t="s">
        <v>13</v>
      </c>
      <c r="C367" s="235">
        <v>42014</v>
      </c>
      <c r="D367" s="32">
        <v>58</v>
      </c>
      <c r="E367" s="32">
        <v>1192</v>
      </c>
      <c r="F367" s="32">
        <v>14</v>
      </c>
      <c r="G367" s="32" t="s">
        <v>25</v>
      </c>
      <c r="H367" s="32">
        <v>2</v>
      </c>
      <c r="I367" s="32">
        <v>91</v>
      </c>
      <c r="J367" s="32"/>
      <c r="K367" s="32">
        <f>SUM(H367*100+I367)</f>
        <v>291</v>
      </c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228" t="s">
        <v>32</v>
      </c>
    </row>
    <row r="368" spans="1:24" s="44" customFormat="1" x14ac:dyDescent="0.5">
      <c r="A368" s="256">
        <v>2542</v>
      </c>
      <c r="B368" s="165" t="s">
        <v>13</v>
      </c>
      <c r="C368" s="235">
        <v>38569</v>
      </c>
      <c r="D368" s="32">
        <v>60</v>
      </c>
      <c r="E368" s="32">
        <v>1194</v>
      </c>
      <c r="F368" s="32">
        <v>14</v>
      </c>
      <c r="G368" s="32" t="s">
        <v>25</v>
      </c>
      <c r="H368" s="32" t="s">
        <v>25</v>
      </c>
      <c r="I368" s="32">
        <v>49.2</v>
      </c>
      <c r="J368" s="32"/>
      <c r="K368" s="32">
        <f>SUM(I368)</f>
        <v>49.2</v>
      </c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228" t="s">
        <v>32</v>
      </c>
    </row>
    <row r="369" spans="1:24" s="44" customFormat="1" x14ac:dyDescent="0.5">
      <c r="A369" s="256">
        <v>2543</v>
      </c>
      <c r="B369" s="165" t="s">
        <v>13</v>
      </c>
      <c r="C369" s="235">
        <v>11740</v>
      </c>
      <c r="D369" s="32">
        <v>78</v>
      </c>
      <c r="E369" s="32">
        <v>9028</v>
      </c>
      <c r="F369" s="32">
        <v>14</v>
      </c>
      <c r="G369" s="32" t="s">
        <v>25</v>
      </c>
      <c r="H369" s="32">
        <v>1</v>
      </c>
      <c r="I369" s="32">
        <v>7.7</v>
      </c>
      <c r="J369" s="32"/>
      <c r="K369" s="32"/>
      <c r="L369" s="32"/>
      <c r="M369" s="32"/>
      <c r="N369" s="32">
        <f>SUM(H369*100+I369)</f>
        <v>107.7</v>
      </c>
      <c r="O369" s="32"/>
      <c r="P369" s="32"/>
      <c r="Q369" s="32"/>
      <c r="R369" s="32"/>
      <c r="S369" s="32"/>
      <c r="T369" s="32"/>
      <c r="U369" s="32"/>
      <c r="V369" s="32"/>
      <c r="W369" s="32"/>
      <c r="X369" s="228" t="s">
        <v>103</v>
      </c>
    </row>
    <row r="370" spans="1:24" s="44" customFormat="1" x14ac:dyDescent="0.5">
      <c r="A370" s="256">
        <v>2544</v>
      </c>
      <c r="B370" s="165" t="s">
        <v>13</v>
      </c>
      <c r="C370" s="235">
        <v>38570</v>
      </c>
      <c r="D370" s="32">
        <v>62</v>
      </c>
      <c r="E370" s="32">
        <v>1205</v>
      </c>
      <c r="F370" s="32">
        <v>14</v>
      </c>
      <c r="G370" s="32" t="s">
        <v>25</v>
      </c>
      <c r="H370" s="32">
        <v>1</v>
      </c>
      <c r="I370" s="32">
        <v>58</v>
      </c>
      <c r="J370" s="32"/>
      <c r="K370" s="32">
        <f>SUM(H370*100+I370)</f>
        <v>158</v>
      </c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228" t="s">
        <v>32</v>
      </c>
    </row>
    <row r="371" spans="1:24" s="44" customFormat="1" x14ac:dyDescent="0.5">
      <c r="A371" s="319" t="s">
        <v>2040</v>
      </c>
      <c r="B371" s="319"/>
      <c r="C371" s="319"/>
      <c r="D371" s="319"/>
      <c r="E371" s="319"/>
      <c r="F371" s="319"/>
      <c r="G371" s="319"/>
      <c r="H371" s="319"/>
      <c r="I371" s="319"/>
      <c r="J371" s="319"/>
      <c r="K371" s="319"/>
      <c r="L371" s="319"/>
      <c r="M371" s="319"/>
      <c r="N371" s="319"/>
      <c r="O371" s="319"/>
      <c r="P371" s="319"/>
      <c r="Q371" s="319"/>
      <c r="R371" s="319"/>
      <c r="S371" s="319"/>
      <c r="T371" s="319"/>
      <c r="U371" s="319"/>
      <c r="V371" s="319"/>
      <c r="W371" s="319"/>
      <c r="X371" s="319"/>
    </row>
    <row r="372" spans="1:24" s="44" customFormat="1" x14ac:dyDescent="0.5">
      <c r="A372" s="323" t="s">
        <v>1102</v>
      </c>
      <c r="B372" s="323"/>
      <c r="C372" s="323"/>
      <c r="D372" s="323"/>
      <c r="E372" s="323"/>
      <c r="F372" s="323"/>
      <c r="G372" s="323"/>
      <c r="H372" s="323"/>
      <c r="I372" s="323"/>
      <c r="J372" s="323"/>
      <c r="K372" s="323"/>
      <c r="L372" s="323"/>
      <c r="M372" s="323"/>
      <c r="N372" s="323"/>
      <c r="O372" s="323"/>
      <c r="P372" s="323"/>
      <c r="Q372" s="323"/>
      <c r="R372" s="323"/>
      <c r="S372" s="323"/>
      <c r="T372" s="323"/>
      <c r="U372" s="323"/>
      <c r="V372" s="323"/>
      <c r="W372" s="323"/>
      <c r="X372" s="323"/>
    </row>
    <row r="373" spans="1:24" s="44" customFormat="1" x14ac:dyDescent="0.5">
      <c r="A373" s="324" t="s">
        <v>1069</v>
      </c>
      <c r="B373" s="324"/>
      <c r="C373" s="324"/>
      <c r="D373" s="324"/>
      <c r="E373" s="324"/>
      <c r="F373" s="324"/>
      <c r="G373" s="324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  <c r="T373" s="324"/>
      <c r="U373" s="324"/>
      <c r="V373" s="324"/>
      <c r="W373" s="324"/>
      <c r="X373" s="324"/>
    </row>
    <row r="374" spans="1:24" s="44" customFormat="1" x14ac:dyDescent="0.5">
      <c r="A374" s="319" t="s">
        <v>1070</v>
      </c>
      <c r="B374" s="319"/>
      <c r="C374" s="319"/>
      <c r="D374" s="319"/>
      <c r="E374" s="319"/>
      <c r="F374" s="319"/>
      <c r="G374" s="319"/>
      <c r="H374" s="319"/>
      <c r="I374" s="319"/>
      <c r="J374" s="319"/>
      <c r="K374" s="319"/>
      <c r="L374" s="319"/>
      <c r="M374" s="319"/>
      <c r="N374" s="319"/>
      <c r="O374" s="319"/>
      <c r="P374" s="319"/>
      <c r="Q374" s="319"/>
      <c r="R374" s="319"/>
      <c r="S374" s="319"/>
      <c r="T374" s="319"/>
      <c r="U374" s="319"/>
      <c r="V374" s="319"/>
      <c r="W374" s="319"/>
      <c r="X374" s="319"/>
    </row>
    <row r="375" spans="1:24" s="44" customFormat="1" x14ac:dyDescent="0.5">
      <c r="A375" s="325" t="s">
        <v>1071</v>
      </c>
      <c r="B375" s="219"/>
      <c r="C375" s="220"/>
      <c r="D375" s="327" t="s">
        <v>0</v>
      </c>
      <c r="E375" s="327" t="s">
        <v>1</v>
      </c>
      <c r="F375" s="220"/>
      <c r="G375" s="329" t="s">
        <v>18</v>
      </c>
      <c r="H375" s="330"/>
      <c r="I375" s="331"/>
      <c r="J375" s="332" t="s">
        <v>1088</v>
      </c>
      <c r="K375" s="333"/>
      <c r="L375" s="333"/>
      <c r="M375" s="333"/>
      <c r="N375" s="334"/>
      <c r="O375" s="335" t="s">
        <v>1101</v>
      </c>
      <c r="P375" s="335"/>
      <c r="Q375" s="335"/>
      <c r="R375" s="335"/>
      <c r="S375" s="335"/>
      <c r="T375" s="335"/>
      <c r="U375" s="335"/>
      <c r="V375" s="335"/>
      <c r="W375" s="335"/>
      <c r="X375" s="320" t="s">
        <v>12</v>
      </c>
    </row>
    <row r="376" spans="1:24" s="44" customFormat="1" x14ac:dyDescent="0.5">
      <c r="A376" s="326"/>
      <c r="B376" s="221" t="s">
        <v>1072</v>
      </c>
      <c r="C376" s="223" t="s">
        <v>1073</v>
      </c>
      <c r="D376" s="328"/>
      <c r="E376" s="328"/>
      <c r="F376" s="223" t="s">
        <v>1075</v>
      </c>
      <c r="G376" s="327" t="s">
        <v>19</v>
      </c>
      <c r="H376" s="336" t="s">
        <v>20</v>
      </c>
      <c r="I376" s="327" t="s">
        <v>21</v>
      </c>
      <c r="J376" s="225"/>
      <c r="K376" s="320" t="s">
        <v>1079</v>
      </c>
      <c r="L376" s="337" t="s">
        <v>1080</v>
      </c>
      <c r="M376" s="226"/>
      <c r="N376" s="234" t="s">
        <v>1086</v>
      </c>
      <c r="O376" s="338" t="s">
        <v>1071</v>
      </c>
      <c r="P376" s="219"/>
      <c r="Q376" s="219"/>
      <c r="R376" s="219"/>
      <c r="S376" s="341" t="s">
        <v>1088</v>
      </c>
      <c r="T376" s="342"/>
      <c r="U376" s="342"/>
      <c r="V376" s="342"/>
      <c r="W376" s="343"/>
      <c r="X376" s="321"/>
    </row>
    <row r="377" spans="1:24" s="44" customFormat="1" x14ac:dyDescent="0.5">
      <c r="A377" s="326"/>
      <c r="B377" s="221" t="s">
        <v>22</v>
      </c>
      <c r="C377" s="223" t="s">
        <v>1074</v>
      </c>
      <c r="D377" s="328"/>
      <c r="E377" s="328"/>
      <c r="F377" s="229" t="s">
        <v>1076</v>
      </c>
      <c r="G377" s="328"/>
      <c r="H377" s="336"/>
      <c r="I377" s="328"/>
      <c r="J377" s="225" t="s">
        <v>1078</v>
      </c>
      <c r="K377" s="321"/>
      <c r="L377" s="337"/>
      <c r="M377" s="230" t="s">
        <v>1081</v>
      </c>
      <c r="N377" s="234" t="s">
        <v>1085</v>
      </c>
      <c r="O377" s="339"/>
      <c r="P377" s="221"/>
      <c r="Q377" s="221" t="s">
        <v>1072</v>
      </c>
      <c r="R377" s="221" t="s">
        <v>1094</v>
      </c>
      <c r="S377" s="226"/>
      <c r="T377" s="344" t="s">
        <v>1079</v>
      </c>
      <c r="U377" s="320" t="s">
        <v>1080</v>
      </c>
      <c r="V377" s="233"/>
      <c r="W377" s="226" t="s">
        <v>1097</v>
      </c>
      <c r="X377" s="321"/>
    </row>
    <row r="378" spans="1:24" s="44" customFormat="1" x14ac:dyDescent="0.5">
      <c r="A378" s="326"/>
      <c r="B378" s="221"/>
      <c r="C378" s="223" t="s">
        <v>861</v>
      </c>
      <c r="D378" s="328"/>
      <c r="E378" s="328"/>
      <c r="F378" s="223" t="s">
        <v>1077</v>
      </c>
      <c r="G378" s="328"/>
      <c r="H378" s="336"/>
      <c r="I378" s="328"/>
      <c r="J378" s="225" t="s">
        <v>1082</v>
      </c>
      <c r="K378" s="321"/>
      <c r="L378" s="337"/>
      <c r="M378" s="230" t="s">
        <v>1084</v>
      </c>
      <c r="N378" s="234" t="s">
        <v>1087</v>
      </c>
      <c r="O378" s="339"/>
      <c r="P378" s="221" t="s">
        <v>1090</v>
      </c>
      <c r="Q378" s="221" t="s">
        <v>1091</v>
      </c>
      <c r="R378" s="221" t="s">
        <v>1095</v>
      </c>
      <c r="S378" s="230" t="s">
        <v>1078</v>
      </c>
      <c r="T378" s="345"/>
      <c r="U378" s="321"/>
      <c r="V378" s="233" t="s">
        <v>1081</v>
      </c>
      <c r="W378" s="230" t="s">
        <v>1098</v>
      </c>
      <c r="X378" s="321"/>
    </row>
    <row r="379" spans="1:24" s="44" customFormat="1" x14ac:dyDescent="0.5">
      <c r="A379" s="221"/>
      <c r="B379" s="221"/>
      <c r="C379" s="223"/>
      <c r="D379" s="223"/>
      <c r="E379" s="223"/>
      <c r="F379" s="223"/>
      <c r="G379" s="328"/>
      <c r="H379" s="336"/>
      <c r="I379" s="328"/>
      <c r="J379" s="225" t="s">
        <v>1083</v>
      </c>
      <c r="K379" s="321"/>
      <c r="L379" s="337"/>
      <c r="M379" s="230" t="s">
        <v>1085</v>
      </c>
      <c r="N379" s="234" t="s">
        <v>1072</v>
      </c>
      <c r="O379" s="339"/>
      <c r="P379" s="221"/>
      <c r="Q379" s="221" t="s">
        <v>1092</v>
      </c>
      <c r="R379" s="221" t="s">
        <v>1096</v>
      </c>
      <c r="S379" s="230" t="s">
        <v>1082</v>
      </c>
      <c r="T379" s="345"/>
      <c r="U379" s="321"/>
      <c r="V379" s="233" t="s">
        <v>1084</v>
      </c>
      <c r="W379" s="230" t="s">
        <v>1091</v>
      </c>
      <c r="X379" s="321"/>
    </row>
    <row r="380" spans="1:24" s="44" customFormat="1" x14ac:dyDescent="0.5">
      <c r="A380" s="193"/>
      <c r="B380" s="33"/>
      <c r="C380" s="32"/>
      <c r="D380" s="32"/>
      <c r="E380" s="32"/>
      <c r="F380" s="32"/>
      <c r="G380" s="32"/>
      <c r="H380" s="121"/>
      <c r="I380" s="32"/>
      <c r="J380" s="118"/>
      <c r="K380" s="32"/>
      <c r="L380" s="121"/>
      <c r="M380" s="32"/>
      <c r="N380" s="235"/>
      <c r="O380" s="340"/>
      <c r="P380" s="33"/>
      <c r="Q380" s="33" t="s">
        <v>1093</v>
      </c>
      <c r="R380" s="33"/>
      <c r="S380" s="228" t="s">
        <v>1083</v>
      </c>
      <c r="T380" s="346"/>
      <c r="U380" s="322"/>
      <c r="V380" s="236" t="s">
        <v>1085</v>
      </c>
      <c r="W380" s="228" t="s">
        <v>1099</v>
      </c>
      <c r="X380" s="322"/>
    </row>
    <row r="381" spans="1:24" s="44" customFormat="1" x14ac:dyDescent="0.5">
      <c r="A381" s="256">
        <v>2545</v>
      </c>
      <c r="B381" s="165" t="s">
        <v>13</v>
      </c>
      <c r="C381" s="235">
        <v>42012</v>
      </c>
      <c r="D381" s="32">
        <v>61</v>
      </c>
      <c r="E381" s="32">
        <v>1204</v>
      </c>
      <c r="F381" s="32">
        <v>14</v>
      </c>
      <c r="G381" s="32" t="s">
        <v>25</v>
      </c>
      <c r="H381" s="32">
        <v>1</v>
      </c>
      <c r="I381" s="32">
        <v>7.7</v>
      </c>
      <c r="J381" s="32"/>
      <c r="K381" s="32"/>
      <c r="L381" s="32"/>
      <c r="M381" s="32"/>
      <c r="N381" s="32">
        <f>SUM(H381*100+I381)</f>
        <v>107.7</v>
      </c>
      <c r="O381" s="32"/>
      <c r="P381" s="32"/>
      <c r="Q381" s="32"/>
      <c r="R381" s="32"/>
      <c r="S381" s="32"/>
      <c r="T381" s="32"/>
      <c r="U381" s="32"/>
      <c r="V381" s="32"/>
      <c r="W381" s="32"/>
      <c r="X381" s="228" t="s">
        <v>103</v>
      </c>
    </row>
    <row r="382" spans="1:24" s="44" customFormat="1" x14ac:dyDescent="0.5">
      <c r="A382" s="256">
        <v>2546</v>
      </c>
      <c r="B382" s="165" t="s">
        <v>13</v>
      </c>
      <c r="C382" s="235">
        <v>1963</v>
      </c>
      <c r="D382" s="32">
        <v>5</v>
      </c>
      <c r="E382" s="32">
        <v>5763</v>
      </c>
      <c r="F382" s="32">
        <v>14</v>
      </c>
      <c r="G382" s="32" t="s">
        <v>25</v>
      </c>
      <c r="H382" s="32" t="s">
        <v>25</v>
      </c>
      <c r="I382" s="32">
        <v>86.6</v>
      </c>
      <c r="J382" s="32"/>
      <c r="K382" s="32">
        <f>SUM(I382)</f>
        <v>86.6</v>
      </c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228" t="s">
        <v>122</v>
      </c>
    </row>
    <row r="383" spans="1:24" s="44" customFormat="1" x14ac:dyDescent="0.5">
      <c r="A383" s="256">
        <v>2547</v>
      </c>
      <c r="B383" s="165" t="s">
        <v>13</v>
      </c>
      <c r="C383" s="235">
        <v>10677</v>
      </c>
      <c r="D383" s="32">
        <v>26</v>
      </c>
      <c r="E383" s="32">
        <v>8647</v>
      </c>
      <c r="F383" s="32">
        <v>14</v>
      </c>
      <c r="G383" s="32" t="s">
        <v>25</v>
      </c>
      <c r="H383" s="32">
        <v>1</v>
      </c>
      <c r="I383" s="32">
        <v>98.8</v>
      </c>
      <c r="J383" s="32"/>
      <c r="K383" s="32">
        <f>SUM(H383*100+I383)</f>
        <v>198.8</v>
      </c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228" t="s">
        <v>32</v>
      </c>
    </row>
    <row r="384" spans="1:24" s="44" customFormat="1" x14ac:dyDescent="0.5">
      <c r="A384" s="256">
        <v>2548</v>
      </c>
      <c r="B384" s="165" t="s">
        <v>13</v>
      </c>
      <c r="C384" s="235">
        <v>9415</v>
      </c>
      <c r="D384" s="32">
        <v>77</v>
      </c>
      <c r="E384" s="32">
        <v>7985</v>
      </c>
      <c r="F384" s="32">
        <v>14</v>
      </c>
      <c r="G384" s="32" t="s">
        <v>25</v>
      </c>
      <c r="H384" s="32">
        <v>1</v>
      </c>
      <c r="I384" s="32">
        <v>48</v>
      </c>
      <c r="J384" s="32"/>
      <c r="K384" s="32">
        <f>SUM(H384*100+I384)</f>
        <v>148</v>
      </c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228" t="s">
        <v>32</v>
      </c>
    </row>
    <row r="385" spans="1:24" s="44" customFormat="1" x14ac:dyDescent="0.5">
      <c r="A385" s="256">
        <v>2549</v>
      </c>
      <c r="B385" s="165" t="s">
        <v>13</v>
      </c>
      <c r="C385" s="235">
        <v>9416</v>
      </c>
      <c r="D385" s="32">
        <v>76</v>
      </c>
      <c r="E385" s="32">
        <v>7486</v>
      </c>
      <c r="F385" s="32">
        <v>14</v>
      </c>
      <c r="G385" s="32" t="s">
        <v>25</v>
      </c>
      <c r="H385" s="32">
        <v>3</v>
      </c>
      <c r="I385" s="32">
        <v>55</v>
      </c>
      <c r="J385" s="32"/>
      <c r="K385" s="32">
        <f>SUM(H385*100+I385)</f>
        <v>355</v>
      </c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228" t="s">
        <v>32</v>
      </c>
    </row>
    <row r="386" spans="1:24" s="44" customFormat="1" x14ac:dyDescent="0.5">
      <c r="A386" s="256">
        <v>2550</v>
      </c>
      <c r="B386" s="165" t="s">
        <v>13</v>
      </c>
      <c r="C386" s="235">
        <v>9417</v>
      </c>
      <c r="D386" s="32">
        <v>75</v>
      </c>
      <c r="E386" s="32">
        <v>7987</v>
      </c>
      <c r="F386" s="32">
        <v>14</v>
      </c>
      <c r="G386" s="32" t="s">
        <v>25</v>
      </c>
      <c r="H386" s="32">
        <v>1</v>
      </c>
      <c r="I386" s="32">
        <v>74.400000000000006</v>
      </c>
      <c r="J386" s="32"/>
      <c r="K386" s="32">
        <f>SUM(H386*100+I386)</f>
        <v>174.4</v>
      </c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228" t="s">
        <v>32</v>
      </c>
    </row>
    <row r="387" spans="1:24" s="44" customFormat="1" x14ac:dyDescent="0.5">
      <c r="A387" s="256">
        <v>2551</v>
      </c>
      <c r="B387" s="165" t="s">
        <v>13</v>
      </c>
      <c r="C387" s="235">
        <v>10465</v>
      </c>
      <c r="D387" s="32">
        <v>95</v>
      </c>
      <c r="E387" s="32">
        <v>8555</v>
      </c>
      <c r="F387" s="32">
        <v>14</v>
      </c>
      <c r="G387" s="32" t="s">
        <v>25</v>
      </c>
      <c r="H387" s="32">
        <v>1</v>
      </c>
      <c r="I387" s="32">
        <v>8.6</v>
      </c>
      <c r="J387" s="32"/>
      <c r="K387" s="32">
        <f>SUM(H387*100+I387)</f>
        <v>108.6</v>
      </c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228" t="s">
        <v>32</v>
      </c>
    </row>
    <row r="388" spans="1:24" s="44" customFormat="1" x14ac:dyDescent="0.5">
      <c r="A388" s="256">
        <v>2552</v>
      </c>
      <c r="B388" s="165" t="s">
        <v>13</v>
      </c>
      <c r="C388" s="235">
        <v>9418</v>
      </c>
      <c r="D388" s="32">
        <v>74</v>
      </c>
      <c r="E388" s="32">
        <v>7988</v>
      </c>
      <c r="F388" s="32">
        <v>14</v>
      </c>
      <c r="G388" s="32" t="s">
        <v>25</v>
      </c>
      <c r="H388" s="32" t="s">
        <v>25</v>
      </c>
      <c r="I388" s="32">
        <v>87</v>
      </c>
      <c r="J388" s="32"/>
      <c r="K388" s="32">
        <f>SUM(I388)</f>
        <v>87</v>
      </c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228" t="s">
        <v>32</v>
      </c>
    </row>
    <row r="389" spans="1:24" s="44" customFormat="1" x14ac:dyDescent="0.5">
      <c r="A389" s="256">
        <v>2553</v>
      </c>
      <c r="B389" s="165" t="s">
        <v>13</v>
      </c>
      <c r="C389" s="235">
        <v>41996</v>
      </c>
      <c r="D389" s="32">
        <v>16</v>
      </c>
      <c r="E389" s="32">
        <v>1152</v>
      </c>
      <c r="F389" s="32">
        <v>14</v>
      </c>
      <c r="G389" s="32" t="s">
        <v>25</v>
      </c>
      <c r="H389" s="32">
        <v>2</v>
      </c>
      <c r="I389" s="32">
        <v>60.6</v>
      </c>
      <c r="J389" s="32"/>
      <c r="K389" s="32"/>
      <c r="L389" s="32"/>
      <c r="M389" s="32"/>
      <c r="N389" s="32">
        <f>SUM(H389*100+I389)</f>
        <v>260.60000000000002</v>
      </c>
      <c r="O389" s="32"/>
      <c r="P389" s="32"/>
      <c r="Q389" s="32"/>
      <c r="R389" s="32"/>
      <c r="S389" s="32"/>
      <c r="T389" s="32"/>
      <c r="U389" s="32"/>
      <c r="V389" s="32"/>
      <c r="W389" s="32"/>
      <c r="X389" s="228" t="s">
        <v>103</v>
      </c>
    </row>
    <row r="390" spans="1:24" s="44" customFormat="1" x14ac:dyDescent="0.5">
      <c r="A390" s="256">
        <v>2554</v>
      </c>
      <c r="B390" s="165" t="s">
        <v>13</v>
      </c>
      <c r="C390" s="235">
        <v>42019</v>
      </c>
      <c r="D390" s="32">
        <v>20</v>
      </c>
      <c r="E390" s="32">
        <v>1156</v>
      </c>
      <c r="F390" s="32">
        <v>14</v>
      </c>
      <c r="G390" s="32" t="s">
        <v>25</v>
      </c>
      <c r="H390" s="32">
        <v>1</v>
      </c>
      <c r="I390" s="32">
        <v>21</v>
      </c>
      <c r="J390" s="32"/>
      <c r="K390" s="32">
        <f>SUM(I390)</f>
        <v>21</v>
      </c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228" t="s">
        <v>32</v>
      </c>
    </row>
    <row r="391" spans="1:24" s="44" customFormat="1" x14ac:dyDescent="0.5">
      <c r="A391" s="256">
        <v>2555</v>
      </c>
      <c r="B391" s="165" t="s">
        <v>13</v>
      </c>
      <c r="C391" s="235">
        <v>42013</v>
      </c>
      <c r="D391" s="32">
        <v>59</v>
      </c>
      <c r="E391" s="32">
        <v>1193</v>
      </c>
      <c r="F391" s="32">
        <v>14</v>
      </c>
      <c r="G391" s="32" t="s">
        <v>25</v>
      </c>
      <c r="H391" s="32">
        <v>2</v>
      </c>
      <c r="I391" s="32">
        <v>26.5</v>
      </c>
      <c r="J391" s="32"/>
      <c r="K391" s="32">
        <f>SUM(I391)</f>
        <v>26.5</v>
      </c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228" t="s">
        <v>32</v>
      </c>
    </row>
    <row r="392" spans="1:24" s="44" customFormat="1" x14ac:dyDescent="0.5">
      <c r="A392" s="256">
        <v>2556</v>
      </c>
      <c r="B392" s="165" t="s">
        <v>13</v>
      </c>
      <c r="C392" s="235">
        <v>41995</v>
      </c>
      <c r="D392" s="32">
        <v>17</v>
      </c>
      <c r="E392" s="32">
        <v>1153</v>
      </c>
      <c r="F392" s="32">
        <v>14</v>
      </c>
      <c r="G392" s="32" t="s">
        <v>25</v>
      </c>
      <c r="H392" s="32">
        <v>1</v>
      </c>
      <c r="I392" s="32">
        <v>18</v>
      </c>
      <c r="J392" s="32"/>
      <c r="K392" s="32">
        <f>SUM(H392*100+I392)</f>
        <v>118</v>
      </c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228" t="s">
        <v>32</v>
      </c>
    </row>
    <row r="393" spans="1:24" s="44" customFormat="1" x14ac:dyDescent="0.5">
      <c r="A393" s="256">
        <v>2557</v>
      </c>
      <c r="B393" s="165" t="s">
        <v>13</v>
      </c>
      <c r="C393" s="235">
        <v>10846</v>
      </c>
      <c r="D393" s="32">
        <v>27</v>
      </c>
      <c r="E393" s="32">
        <v>8748</v>
      </c>
      <c r="F393" s="32">
        <v>14</v>
      </c>
      <c r="G393" s="32" t="s">
        <v>25</v>
      </c>
      <c r="H393" s="32" t="s">
        <v>25</v>
      </c>
      <c r="I393" s="32">
        <v>50.6</v>
      </c>
      <c r="J393" s="32"/>
      <c r="K393" s="32">
        <f>SUM(I393)</f>
        <v>50.6</v>
      </c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228" t="s">
        <v>122</v>
      </c>
    </row>
    <row r="394" spans="1:24" s="44" customFormat="1" x14ac:dyDescent="0.5">
      <c r="A394" s="256">
        <v>2558</v>
      </c>
      <c r="B394" s="165" t="s">
        <v>13</v>
      </c>
      <c r="C394" s="235">
        <v>41994</v>
      </c>
      <c r="D394" s="32">
        <v>18</v>
      </c>
      <c r="E394" s="32">
        <v>1154</v>
      </c>
      <c r="F394" s="32">
        <v>14</v>
      </c>
      <c r="G394" s="32" t="s">
        <v>25</v>
      </c>
      <c r="H394" s="32">
        <v>2</v>
      </c>
      <c r="I394" s="32">
        <v>7</v>
      </c>
      <c r="J394" s="32"/>
      <c r="K394" s="32">
        <f>SUM(H394*100+I394)</f>
        <v>207</v>
      </c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228" t="s">
        <v>32</v>
      </c>
    </row>
    <row r="395" spans="1:24" s="44" customFormat="1" x14ac:dyDescent="0.5">
      <c r="A395" s="256">
        <v>2559</v>
      </c>
      <c r="B395" s="165" t="s">
        <v>13</v>
      </c>
      <c r="C395" s="235">
        <v>38559</v>
      </c>
      <c r="D395" s="32">
        <v>21</v>
      </c>
      <c r="E395" s="32" t="s">
        <v>25</v>
      </c>
      <c r="F395" s="32">
        <v>14</v>
      </c>
      <c r="G395" s="32" t="s">
        <v>25</v>
      </c>
      <c r="H395" s="32">
        <v>1</v>
      </c>
      <c r="I395" s="32">
        <v>8</v>
      </c>
      <c r="J395" s="32"/>
      <c r="K395" s="32">
        <f>SUM(H395*100+I395)</f>
        <v>108</v>
      </c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228" t="s">
        <v>32</v>
      </c>
    </row>
    <row r="396" spans="1:24" s="44" customFormat="1" x14ac:dyDescent="0.5">
      <c r="A396" s="256">
        <v>2560</v>
      </c>
      <c r="B396" s="165" t="s">
        <v>13</v>
      </c>
      <c r="C396" s="235">
        <v>48696</v>
      </c>
      <c r="D396" s="32">
        <v>90</v>
      </c>
      <c r="E396" s="32">
        <v>1224</v>
      </c>
      <c r="F396" s="32">
        <v>14</v>
      </c>
      <c r="G396" s="32" t="s">
        <v>25</v>
      </c>
      <c r="H396" s="32">
        <v>1</v>
      </c>
      <c r="I396" s="32">
        <v>46.9</v>
      </c>
      <c r="J396" s="32"/>
      <c r="K396" s="32"/>
      <c r="L396" s="32"/>
      <c r="M396" s="32"/>
      <c r="N396" s="32">
        <f>SUM(H396*100+I396)</f>
        <v>146.9</v>
      </c>
      <c r="O396" s="32"/>
      <c r="P396" s="32"/>
      <c r="Q396" s="32"/>
      <c r="R396" s="32"/>
      <c r="S396" s="32"/>
      <c r="T396" s="32"/>
      <c r="U396" s="32"/>
      <c r="V396" s="32"/>
      <c r="W396" s="32"/>
      <c r="X396" s="228" t="s">
        <v>103</v>
      </c>
    </row>
    <row r="397" spans="1:24" s="44" customFormat="1" x14ac:dyDescent="0.5">
      <c r="A397" s="256">
        <v>2561</v>
      </c>
      <c r="B397" s="165" t="s">
        <v>13</v>
      </c>
      <c r="C397" s="235">
        <v>42009</v>
      </c>
      <c r="D397" s="32">
        <v>22</v>
      </c>
      <c r="E397" s="32">
        <v>1158</v>
      </c>
      <c r="F397" s="32">
        <v>8</v>
      </c>
      <c r="G397" s="32" t="s">
        <v>25</v>
      </c>
      <c r="H397" s="32">
        <v>1</v>
      </c>
      <c r="I397" s="32">
        <v>11</v>
      </c>
      <c r="J397" s="32"/>
      <c r="K397" s="32">
        <f>SUM(H397*100+I397)</f>
        <v>111</v>
      </c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228" t="s">
        <v>32</v>
      </c>
    </row>
    <row r="398" spans="1:24" s="44" customFormat="1" x14ac:dyDescent="0.5">
      <c r="A398" s="256">
        <v>2562</v>
      </c>
      <c r="B398" s="165" t="s">
        <v>13</v>
      </c>
      <c r="C398" s="235">
        <v>9492</v>
      </c>
      <c r="D398" s="32">
        <v>93</v>
      </c>
      <c r="E398" s="32">
        <v>7441</v>
      </c>
      <c r="F398" s="32">
        <v>14</v>
      </c>
      <c r="G398" s="32" t="s">
        <v>25</v>
      </c>
      <c r="H398" s="32" t="s">
        <v>25</v>
      </c>
      <c r="I398" s="32">
        <v>93</v>
      </c>
      <c r="J398" s="32"/>
      <c r="K398" s="32">
        <f>SUM(I398)</f>
        <v>93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228" t="s">
        <v>32</v>
      </c>
    </row>
    <row r="399" spans="1:24" s="44" customFormat="1" x14ac:dyDescent="0.5">
      <c r="A399" s="256">
        <v>2563</v>
      </c>
      <c r="B399" s="165" t="s">
        <v>13</v>
      </c>
      <c r="C399" s="235">
        <v>45798</v>
      </c>
      <c r="D399" s="32">
        <v>66</v>
      </c>
      <c r="E399" s="32">
        <v>1197</v>
      </c>
      <c r="F399" s="32">
        <v>14</v>
      </c>
      <c r="G399" s="32">
        <v>1</v>
      </c>
      <c r="H399" s="32">
        <v>1</v>
      </c>
      <c r="I399" s="32">
        <v>76</v>
      </c>
      <c r="J399" s="32">
        <f>SUM(G399*400+H399*100+I399)</f>
        <v>576</v>
      </c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228" t="s">
        <v>161</v>
      </c>
    </row>
    <row r="400" spans="1:24" s="44" customFormat="1" x14ac:dyDescent="0.5">
      <c r="A400" s="256">
        <v>2564</v>
      </c>
      <c r="B400" s="165" t="s">
        <v>13</v>
      </c>
      <c r="C400" s="235">
        <v>45797</v>
      </c>
      <c r="D400" s="32">
        <v>67</v>
      </c>
      <c r="E400" s="32">
        <v>1198</v>
      </c>
      <c r="F400" s="32">
        <v>14</v>
      </c>
      <c r="G400" s="32">
        <v>1</v>
      </c>
      <c r="H400" s="32" t="s">
        <v>25</v>
      </c>
      <c r="I400" s="32">
        <v>78</v>
      </c>
      <c r="J400" s="32"/>
      <c r="K400" s="32">
        <f>SUM(G400*400+I400)</f>
        <v>478</v>
      </c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228" t="s">
        <v>32</v>
      </c>
    </row>
    <row r="401" spans="1:24" s="44" customFormat="1" x14ac:dyDescent="0.5">
      <c r="A401" s="256">
        <v>2565</v>
      </c>
      <c r="B401" s="165" t="s">
        <v>13</v>
      </c>
      <c r="C401" s="235">
        <v>5975</v>
      </c>
      <c r="D401" s="32">
        <v>91</v>
      </c>
      <c r="E401" s="32">
        <v>6024</v>
      </c>
      <c r="F401" s="32">
        <v>14</v>
      </c>
      <c r="G401" s="32">
        <v>1</v>
      </c>
      <c r="H401" s="32" t="s">
        <v>25</v>
      </c>
      <c r="I401" s="32">
        <v>4</v>
      </c>
      <c r="J401" s="32"/>
      <c r="K401" s="32">
        <f>SUM(G401*400+I401)</f>
        <v>404</v>
      </c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228" t="s">
        <v>32</v>
      </c>
    </row>
    <row r="402" spans="1:24" s="44" customFormat="1" x14ac:dyDescent="0.5">
      <c r="A402" s="256">
        <v>2566</v>
      </c>
      <c r="B402" s="165" t="s">
        <v>13</v>
      </c>
      <c r="C402" s="235">
        <v>45795</v>
      </c>
      <c r="D402" s="32">
        <v>69</v>
      </c>
      <c r="E402" s="32">
        <v>1200</v>
      </c>
      <c r="F402" s="32">
        <v>14</v>
      </c>
      <c r="G402" s="32" t="s">
        <v>25</v>
      </c>
      <c r="H402" s="32">
        <v>2</v>
      </c>
      <c r="I402" s="32">
        <v>41</v>
      </c>
      <c r="J402" s="32"/>
      <c r="K402" s="32"/>
      <c r="L402" s="32">
        <f>SUM(H402*100+I402)</f>
        <v>241</v>
      </c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228" t="s">
        <v>398</v>
      </c>
    </row>
    <row r="403" spans="1:24" s="44" customFormat="1" x14ac:dyDescent="0.5">
      <c r="A403" s="256">
        <v>2567</v>
      </c>
      <c r="B403" s="165" t="s">
        <v>13</v>
      </c>
      <c r="C403" s="235">
        <v>45794</v>
      </c>
      <c r="D403" s="32">
        <v>70</v>
      </c>
      <c r="E403" s="32">
        <v>1201</v>
      </c>
      <c r="F403" s="32">
        <v>14</v>
      </c>
      <c r="G403" s="32" t="s">
        <v>25</v>
      </c>
      <c r="H403" s="32">
        <v>2</v>
      </c>
      <c r="I403" s="32">
        <v>58</v>
      </c>
      <c r="J403" s="32"/>
      <c r="K403" s="32">
        <f>SUM(H403*100+I403)</f>
        <v>258</v>
      </c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228" t="s">
        <v>32</v>
      </c>
    </row>
    <row r="404" spans="1:24" s="44" customFormat="1" x14ac:dyDescent="0.5">
      <c r="A404" s="256">
        <v>2568</v>
      </c>
      <c r="B404" s="165" t="s">
        <v>13</v>
      </c>
      <c r="C404" s="235">
        <v>45793</v>
      </c>
      <c r="D404" s="32">
        <v>71</v>
      </c>
      <c r="E404" s="32">
        <v>1202</v>
      </c>
      <c r="F404" s="32">
        <v>14</v>
      </c>
      <c r="G404" s="32" t="s">
        <v>25</v>
      </c>
      <c r="H404" s="32" t="s">
        <v>25</v>
      </c>
      <c r="I404" s="32">
        <v>98.2</v>
      </c>
      <c r="J404" s="32"/>
      <c r="K404" s="32">
        <f>SUM(I404)</f>
        <v>98.2</v>
      </c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228" t="s">
        <v>32</v>
      </c>
    </row>
    <row r="405" spans="1:24" s="44" customFormat="1" x14ac:dyDescent="0.5">
      <c r="A405" s="256">
        <v>2569</v>
      </c>
      <c r="B405" s="165" t="s">
        <v>13</v>
      </c>
      <c r="C405" s="235">
        <v>11217</v>
      </c>
      <c r="D405" s="32">
        <v>29</v>
      </c>
      <c r="E405" s="32">
        <v>8907</v>
      </c>
      <c r="F405" s="32"/>
      <c r="G405" s="32" t="s">
        <v>25</v>
      </c>
      <c r="H405" s="32">
        <v>1</v>
      </c>
      <c r="I405" s="32">
        <v>91.8</v>
      </c>
      <c r="J405" s="32"/>
      <c r="K405" s="32">
        <f>SUM(H405*100+I405)</f>
        <v>191.8</v>
      </c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228" t="s">
        <v>32</v>
      </c>
    </row>
    <row r="406" spans="1:24" s="44" customFormat="1" x14ac:dyDescent="0.5">
      <c r="A406" s="256">
        <v>2570</v>
      </c>
      <c r="B406" s="165" t="s">
        <v>13</v>
      </c>
      <c r="C406" s="235">
        <v>51701</v>
      </c>
      <c r="D406" s="32">
        <v>149</v>
      </c>
      <c r="E406" s="32">
        <v>1734</v>
      </c>
      <c r="F406" s="32">
        <v>14</v>
      </c>
      <c r="G406" s="32">
        <v>5</v>
      </c>
      <c r="H406" s="32">
        <v>1</v>
      </c>
      <c r="I406" s="32">
        <v>40</v>
      </c>
      <c r="J406" s="32">
        <f>SUM(G406*400+H406*100+I406)</f>
        <v>2140</v>
      </c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228" t="s">
        <v>636</v>
      </c>
    </row>
    <row r="407" spans="1:24" s="44" customFormat="1" x14ac:dyDescent="0.5">
      <c r="A407" s="256">
        <v>2571</v>
      </c>
      <c r="B407" s="165" t="s">
        <v>13</v>
      </c>
      <c r="C407" s="235">
        <v>9478</v>
      </c>
      <c r="D407" s="32">
        <v>78</v>
      </c>
      <c r="E407" s="32">
        <v>8088</v>
      </c>
      <c r="F407" s="32">
        <v>14</v>
      </c>
      <c r="G407" s="32" t="s">
        <v>25</v>
      </c>
      <c r="H407" s="32">
        <v>1</v>
      </c>
      <c r="I407" s="32">
        <v>3</v>
      </c>
      <c r="J407" s="32"/>
      <c r="K407" s="32">
        <f>SUM(H407*100+I407)</f>
        <v>103</v>
      </c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228" t="s">
        <v>32</v>
      </c>
    </row>
    <row r="408" spans="1:24" s="44" customFormat="1" x14ac:dyDescent="0.5">
      <c r="A408" s="319" t="s">
        <v>2041</v>
      </c>
      <c r="B408" s="319"/>
      <c r="C408" s="319"/>
      <c r="D408" s="319"/>
      <c r="E408" s="319"/>
      <c r="F408" s="319"/>
      <c r="G408" s="319"/>
      <c r="H408" s="319"/>
      <c r="I408" s="319"/>
      <c r="J408" s="319"/>
      <c r="K408" s="319"/>
      <c r="L408" s="319"/>
      <c r="M408" s="319"/>
      <c r="N408" s="319"/>
      <c r="O408" s="319"/>
      <c r="P408" s="319"/>
      <c r="Q408" s="319"/>
      <c r="R408" s="319"/>
      <c r="S408" s="319"/>
      <c r="T408" s="319"/>
      <c r="U408" s="319"/>
      <c r="V408" s="319"/>
      <c r="W408" s="319"/>
      <c r="X408" s="319"/>
    </row>
    <row r="409" spans="1:24" s="44" customFormat="1" x14ac:dyDescent="0.5">
      <c r="A409" s="323" t="s">
        <v>1102</v>
      </c>
      <c r="B409" s="323"/>
      <c r="C409" s="323"/>
      <c r="D409" s="323"/>
      <c r="E409" s="323"/>
      <c r="F409" s="323"/>
      <c r="G409" s="323"/>
      <c r="H409" s="323"/>
      <c r="I409" s="323"/>
      <c r="J409" s="323"/>
      <c r="K409" s="323"/>
      <c r="L409" s="323"/>
      <c r="M409" s="323"/>
      <c r="N409" s="323"/>
      <c r="O409" s="323"/>
      <c r="P409" s="323"/>
      <c r="Q409" s="323"/>
      <c r="R409" s="323"/>
      <c r="S409" s="323"/>
      <c r="T409" s="323"/>
      <c r="U409" s="323"/>
      <c r="V409" s="323"/>
      <c r="W409" s="323"/>
      <c r="X409" s="323"/>
    </row>
    <row r="410" spans="1:24" s="44" customFormat="1" x14ac:dyDescent="0.5">
      <c r="A410" s="324" t="s">
        <v>1069</v>
      </c>
      <c r="B410" s="324"/>
      <c r="C410" s="324"/>
      <c r="D410" s="324"/>
      <c r="E410" s="324"/>
      <c r="F410" s="324"/>
      <c r="G410" s="324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  <c r="T410" s="324"/>
      <c r="U410" s="324"/>
      <c r="V410" s="324"/>
      <c r="W410" s="324"/>
      <c r="X410" s="324"/>
    </row>
    <row r="411" spans="1:24" s="44" customFormat="1" x14ac:dyDescent="0.5">
      <c r="A411" s="319" t="s">
        <v>1070</v>
      </c>
      <c r="B411" s="319"/>
      <c r="C411" s="319"/>
      <c r="D411" s="319"/>
      <c r="E411" s="319"/>
      <c r="F411" s="319"/>
      <c r="G411" s="319"/>
      <c r="H411" s="319"/>
      <c r="I411" s="319"/>
      <c r="J411" s="319"/>
      <c r="K411" s="319"/>
      <c r="L411" s="319"/>
      <c r="M411" s="319"/>
      <c r="N411" s="319"/>
      <c r="O411" s="319"/>
      <c r="P411" s="319"/>
      <c r="Q411" s="319"/>
      <c r="R411" s="319"/>
      <c r="S411" s="319"/>
      <c r="T411" s="319"/>
      <c r="U411" s="319"/>
      <c r="V411" s="319"/>
      <c r="W411" s="319"/>
      <c r="X411" s="319"/>
    </row>
    <row r="412" spans="1:24" s="44" customFormat="1" x14ac:dyDescent="0.5">
      <c r="A412" s="325" t="s">
        <v>1071</v>
      </c>
      <c r="B412" s="219"/>
      <c r="C412" s="220"/>
      <c r="D412" s="327" t="s">
        <v>0</v>
      </c>
      <c r="E412" s="327" t="s">
        <v>1</v>
      </c>
      <c r="F412" s="220"/>
      <c r="G412" s="329" t="s">
        <v>18</v>
      </c>
      <c r="H412" s="330"/>
      <c r="I412" s="331"/>
      <c r="J412" s="332" t="s">
        <v>1088</v>
      </c>
      <c r="K412" s="333"/>
      <c r="L412" s="333"/>
      <c r="M412" s="333"/>
      <c r="N412" s="334"/>
      <c r="O412" s="335" t="s">
        <v>1101</v>
      </c>
      <c r="P412" s="335"/>
      <c r="Q412" s="335"/>
      <c r="R412" s="335"/>
      <c r="S412" s="335"/>
      <c r="T412" s="335"/>
      <c r="U412" s="335"/>
      <c r="V412" s="335"/>
      <c r="W412" s="335"/>
      <c r="X412" s="320" t="s">
        <v>12</v>
      </c>
    </row>
    <row r="413" spans="1:24" s="44" customFormat="1" x14ac:dyDescent="0.5">
      <c r="A413" s="326"/>
      <c r="B413" s="221" t="s">
        <v>1072</v>
      </c>
      <c r="C413" s="223" t="s">
        <v>1073</v>
      </c>
      <c r="D413" s="328"/>
      <c r="E413" s="328"/>
      <c r="F413" s="223" t="s">
        <v>1075</v>
      </c>
      <c r="G413" s="327" t="s">
        <v>19</v>
      </c>
      <c r="H413" s="336" t="s">
        <v>20</v>
      </c>
      <c r="I413" s="327" t="s">
        <v>21</v>
      </c>
      <c r="J413" s="225"/>
      <c r="K413" s="320" t="s">
        <v>1079</v>
      </c>
      <c r="L413" s="337" t="s">
        <v>1080</v>
      </c>
      <c r="M413" s="226"/>
      <c r="N413" s="234" t="s">
        <v>1086</v>
      </c>
      <c r="O413" s="338" t="s">
        <v>1071</v>
      </c>
      <c r="P413" s="219"/>
      <c r="Q413" s="219"/>
      <c r="R413" s="219"/>
      <c r="S413" s="341" t="s">
        <v>1088</v>
      </c>
      <c r="T413" s="342"/>
      <c r="U413" s="342"/>
      <c r="V413" s="342"/>
      <c r="W413" s="343"/>
      <c r="X413" s="321"/>
    </row>
    <row r="414" spans="1:24" s="44" customFormat="1" x14ac:dyDescent="0.5">
      <c r="A414" s="326"/>
      <c r="B414" s="221" t="s">
        <v>22</v>
      </c>
      <c r="C414" s="223" t="s">
        <v>1074</v>
      </c>
      <c r="D414" s="328"/>
      <c r="E414" s="328"/>
      <c r="F414" s="229" t="s">
        <v>1076</v>
      </c>
      <c r="G414" s="328"/>
      <c r="H414" s="336"/>
      <c r="I414" s="328"/>
      <c r="J414" s="225" t="s">
        <v>1078</v>
      </c>
      <c r="K414" s="321"/>
      <c r="L414" s="337"/>
      <c r="M414" s="230" t="s">
        <v>1081</v>
      </c>
      <c r="N414" s="234" t="s">
        <v>1085</v>
      </c>
      <c r="O414" s="339"/>
      <c r="P414" s="221"/>
      <c r="Q414" s="221" t="s">
        <v>1072</v>
      </c>
      <c r="R414" s="221" t="s">
        <v>1094</v>
      </c>
      <c r="S414" s="226"/>
      <c r="T414" s="344" t="s">
        <v>1079</v>
      </c>
      <c r="U414" s="320" t="s">
        <v>1080</v>
      </c>
      <c r="V414" s="233"/>
      <c r="W414" s="226" t="s">
        <v>1097</v>
      </c>
      <c r="X414" s="321"/>
    </row>
    <row r="415" spans="1:24" s="44" customFormat="1" x14ac:dyDescent="0.5">
      <c r="A415" s="326"/>
      <c r="B415" s="221"/>
      <c r="C415" s="223" t="s">
        <v>861</v>
      </c>
      <c r="D415" s="328"/>
      <c r="E415" s="328"/>
      <c r="F415" s="223" t="s">
        <v>1077</v>
      </c>
      <c r="G415" s="328"/>
      <c r="H415" s="336"/>
      <c r="I415" s="328"/>
      <c r="J415" s="225" t="s">
        <v>1082</v>
      </c>
      <c r="K415" s="321"/>
      <c r="L415" s="337"/>
      <c r="M415" s="230" t="s">
        <v>1084</v>
      </c>
      <c r="N415" s="234" t="s">
        <v>1087</v>
      </c>
      <c r="O415" s="339"/>
      <c r="P415" s="221" t="s">
        <v>1090</v>
      </c>
      <c r="Q415" s="221" t="s">
        <v>1091</v>
      </c>
      <c r="R415" s="221" t="s">
        <v>1095</v>
      </c>
      <c r="S415" s="230" t="s">
        <v>1078</v>
      </c>
      <c r="T415" s="345"/>
      <c r="U415" s="321"/>
      <c r="V415" s="233" t="s">
        <v>1081</v>
      </c>
      <c r="W415" s="230" t="s">
        <v>1098</v>
      </c>
      <c r="X415" s="321"/>
    </row>
    <row r="416" spans="1:24" s="44" customFormat="1" x14ac:dyDescent="0.5">
      <c r="A416" s="221"/>
      <c r="B416" s="221"/>
      <c r="C416" s="223"/>
      <c r="D416" s="223"/>
      <c r="E416" s="223"/>
      <c r="F416" s="223"/>
      <c r="G416" s="328"/>
      <c r="H416" s="336"/>
      <c r="I416" s="328"/>
      <c r="J416" s="225" t="s">
        <v>1083</v>
      </c>
      <c r="K416" s="321"/>
      <c r="L416" s="337"/>
      <c r="M416" s="230" t="s">
        <v>1085</v>
      </c>
      <c r="N416" s="234" t="s">
        <v>1072</v>
      </c>
      <c r="O416" s="339"/>
      <c r="P416" s="221"/>
      <c r="Q416" s="221" t="s">
        <v>1092</v>
      </c>
      <c r="R416" s="221" t="s">
        <v>1096</v>
      </c>
      <c r="S416" s="230" t="s">
        <v>1082</v>
      </c>
      <c r="T416" s="345"/>
      <c r="U416" s="321"/>
      <c r="V416" s="233" t="s">
        <v>1084</v>
      </c>
      <c r="W416" s="230" t="s">
        <v>1091</v>
      </c>
      <c r="X416" s="321"/>
    </row>
    <row r="417" spans="1:24" s="44" customFormat="1" x14ac:dyDescent="0.5">
      <c r="A417" s="193"/>
      <c r="B417" s="33"/>
      <c r="C417" s="32"/>
      <c r="D417" s="32"/>
      <c r="E417" s="32"/>
      <c r="F417" s="32"/>
      <c r="G417" s="32"/>
      <c r="H417" s="121"/>
      <c r="I417" s="32"/>
      <c r="J417" s="118"/>
      <c r="K417" s="32"/>
      <c r="L417" s="121"/>
      <c r="M417" s="32"/>
      <c r="N417" s="235"/>
      <c r="O417" s="340"/>
      <c r="P417" s="33"/>
      <c r="Q417" s="33" t="s">
        <v>1093</v>
      </c>
      <c r="R417" s="33"/>
      <c r="S417" s="228" t="s">
        <v>1083</v>
      </c>
      <c r="T417" s="346"/>
      <c r="U417" s="322"/>
      <c r="V417" s="236" t="s">
        <v>1085</v>
      </c>
      <c r="W417" s="228" t="s">
        <v>1099</v>
      </c>
      <c r="X417" s="322"/>
    </row>
    <row r="418" spans="1:24" s="44" customFormat="1" x14ac:dyDescent="0.5">
      <c r="A418" s="256">
        <v>2572</v>
      </c>
      <c r="B418" s="165" t="s">
        <v>13</v>
      </c>
      <c r="C418" s="235">
        <v>9479</v>
      </c>
      <c r="D418" s="32">
        <v>79</v>
      </c>
      <c r="E418" s="32">
        <v>8089</v>
      </c>
      <c r="F418" s="32">
        <v>14</v>
      </c>
      <c r="G418" s="32" t="s">
        <v>25</v>
      </c>
      <c r="H418" s="32" t="s">
        <v>25</v>
      </c>
      <c r="I418" s="32">
        <v>48.5</v>
      </c>
      <c r="J418" s="32"/>
      <c r="K418" s="32">
        <f>SUM(I418)</f>
        <v>48.5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228" t="s">
        <v>32</v>
      </c>
    </row>
    <row r="419" spans="1:24" s="44" customFormat="1" x14ac:dyDescent="0.5">
      <c r="A419" s="256">
        <v>2573</v>
      </c>
      <c r="B419" s="165" t="s">
        <v>13</v>
      </c>
      <c r="C419" s="235">
        <v>9480</v>
      </c>
      <c r="D419" s="32">
        <v>80</v>
      </c>
      <c r="E419" s="32">
        <v>4090</v>
      </c>
      <c r="F419" s="32">
        <v>14</v>
      </c>
      <c r="G419" s="32" t="s">
        <v>25</v>
      </c>
      <c r="H419" s="32">
        <v>2</v>
      </c>
      <c r="I419" s="32">
        <v>1.2</v>
      </c>
      <c r="J419" s="32"/>
      <c r="K419" s="32">
        <f>SUM(H419*100+I419)</f>
        <v>201.2</v>
      </c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228" t="s">
        <v>32</v>
      </c>
    </row>
    <row r="420" spans="1:24" s="44" customFormat="1" x14ac:dyDescent="0.5">
      <c r="A420" s="256">
        <v>2574</v>
      </c>
      <c r="B420" s="165" t="s">
        <v>13</v>
      </c>
      <c r="C420" s="235">
        <v>286</v>
      </c>
      <c r="D420" s="32">
        <v>2</v>
      </c>
      <c r="E420" s="32">
        <v>4179</v>
      </c>
      <c r="F420" s="32">
        <v>14</v>
      </c>
      <c r="G420" s="32" t="s">
        <v>25</v>
      </c>
      <c r="H420" s="32" t="s">
        <v>25</v>
      </c>
      <c r="I420" s="32">
        <v>53</v>
      </c>
      <c r="J420" s="32"/>
      <c r="K420" s="32">
        <f>SUM(I420)</f>
        <v>53</v>
      </c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228" t="s">
        <v>32</v>
      </c>
    </row>
    <row r="421" spans="1:24" s="44" customFormat="1" x14ac:dyDescent="0.5">
      <c r="A421" s="256">
        <v>2575</v>
      </c>
      <c r="B421" s="165" t="s">
        <v>13</v>
      </c>
      <c r="C421" s="235">
        <v>614</v>
      </c>
      <c r="D421" s="32">
        <v>160</v>
      </c>
      <c r="E421" s="32">
        <v>4010</v>
      </c>
      <c r="F421" s="32">
        <v>14</v>
      </c>
      <c r="G421" s="32" t="s">
        <v>25</v>
      </c>
      <c r="H421" s="32">
        <v>1</v>
      </c>
      <c r="I421" s="32">
        <v>78.2</v>
      </c>
      <c r="J421" s="32"/>
      <c r="K421" s="32">
        <f>SUM(H421*100+I421)</f>
        <v>178.2</v>
      </c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228" t="s">
        <v>969</v>
      </c>
    </row>
    <row r="422" spans="1:24" s="44" customFormat="1" x14ac:dyDescent="0.5">
      <c r="A422" s="256">
        <v>2576</v>
      </c>
      <c r="B422" s="165" t="s">
        <v>13</v>
      </c>
      <c r="C422" s="235">
        <v>4170</v>
      </c>
      <c r="D422" s="32">
        <v>459</v>
      </c>
      <c r="E422" s="32">
        <v>5109</v>
      </c>
      <c r="F422" s="32">
        <v>14</v>
      </c>
      <c r="G422" s="32" t="s">
        <v>25</v>
      </c>
      <c r="H422" s="32" t="s">
        <v>25</v>
      </c>
      <c r="I422" s="32">
        <v>76.5</v>
      </c>
      <c r="J422" s="32"/>
      <c r="K422" s="32"/>
      <c r="L422" s="32">
        <f>SUM(I422)</f>
        <v>76.5</v>
      </c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228" t="s">
        <v>970</v>
      </c>
    </row>
    <row r="423" spans="1:24" s="44" customFormat="1" x14ac:dyDescent="0.5">
      <c r="A423" s="256">
        <v>2577</v>
      </c>
      <c r="B423" s="165" t="s">
        <v>13</v>
      </c>
      <c r="C423" s="235">
        <v>4169</v>
      </c>
      <c r="D423" s="32">
        <v>458</v>
      </c>
      <c r="E423" s="32">
        <v>5109</v>
      </c>
      <c r="F423" s="32">
        <v>14</v>
      </c>
      <c r="G423" s="32" t="s">
        <v>25</v>
      </c>
      <c r="H423" s="32" t="s">
        <v>25</v>
      </c>
      <c r="I423" s="32">
        <v>25</v>
      </c>
      <c r="J423" s="32"/>
      <c r="K423" s="32"/>
      <c r="L423" s="32">
        <f>SUM(I423)</f>
        <v>25</v>
      </c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228" t="s">
        <v>971</v>
      </c>
    </row>
    <row r="424" spans="1:24" s="44" customFormat="1" x14ac:dyDescent="0.5">
      <c r="A424" s="256">
        <v>2578</v>
      </c>
      <c r="B424" s="165" t="s">
        <v>13</v>
      </c>
      <c r="C424" s="235">
        <v>4168</v>
      </c>
      <c r="D424" s="32">
        <v>457</v>
      </c>
      <c r="E424" s="32">
        <v>5107</v>
      </c>
      <c r="F424" s="32">
        <v>14</v>
      </c>
      <c r="G424" s="32" t="s">
        <v>25</v>
      </c>
      <c r="H424" s="32">
        <v>1</v>
      </c>
      <c r="I424" s="32">
        <v>16.3</v>
      </c>
      <c r="J424" s="32"/>
      <c r="K424" s="32"/>
      <c r="L424" s="32">
        <f>SUM(H424*100+I424)</f>
        <v>116.3</v>
      </c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228" t="s">
        <v>972</v>
      </c>
    </row>
    <row r="425" spans="1:24" s="44" customFormat="1" x14ac:dyDescent="0.5">
      <c r="A425" s="256">
        <v>2579</v>
      </c>
      <c r="B425" s="165" t="s">
        <v>13</v>
      </c>
      <c r="C425" s="235">
        <v>4167</v>
      </c>
      <c r="D425" s="32">
        <v>456</v>
      </c>
      <c r="E425" s="32">
        <v>5106</v>
      </c>
      <c r="F425" s="32"/>
      <c r="G425" s="32" t="s">
        <v>25</v>
      </c>
      <c r="H425" s="32">
        <v>1</v>
      </c>
      <c r="I425" s="32">
        <v>53.2</v>
      </c>
      <c r="J425" s="32"/>
      <c r="K425" s="32"/>
      <c r="L425" s="32">
        <f>SUM(H425*100+I425)</f>
        <v>153.19999999999999</v>
      </c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228" t="s">
        <v>973</v>
      </c>
    </row>
    <row r="426" spans="1:24" s="44" customFormat="1" x14ac:dyDescent="0.5">
      <c r="A426" s="256">
        <v>2580</v>
      </c>
      <c r="B426" s="165" t="s">
        <v>13</v>
      </c>
      <c r="C426" s="235">
        <v>11913</v>
      </c>
      <c r="D426" s="32">
        <v>958</v>
      </c>
      <c r="E426" s="32">
        <v>9131</v>
      </c>
      <c r="F426" s="32">
        <v>13</v>
      </c>
      <c r="G426" s="32" t="s">
        <v>25</v>
      </c>
      <c r="H426" s="32" t="s">
        <v>25</v>
      </c>
      <c r="I426" s="32">
        <v>64.3</v>
      </c>
      <c r="J426" s="32"/>
      <c r="K426" s="32">
        <f>SUM(I426)</f>
        <v>64.3</v>
      </c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228" t="s">
        <v>32</v>
      </c>
    </row>
    <row r="427" spans="1:24" s="44" customFormat="1" x14ac:dyDescent="0.5">
      <c r="A427" s="256">
        <v>2581</v>
      </c>
      <c r="B427" s="165" t="s">
        <v>13</v>
      </c>
      <c r="C427" s="235">
        <v>4165</v>
      </c>
      <c r="D427" s="32">
        <v>454</v>
      </c>
      <c r="E427" s="32">
        <v>5104</v>
      </c>
      <c r="F427" s="32">
        <v>14</v>
      </c>
      <c r="G427" s="32" t="s">
        <v>25</v>
      </c>
      <c r="H427" s="32">
        <v>1</v>
      </c>
      <c r="I427" s="32">
        <v>30.2</v>
      </c>
      <c r="J427" s="32"/>
      <c r="K427" s="32">
        <f>SUM(H427*100+I427)</f>
        <v>130.19999999999999</v>
      </c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228" t="s">
        <v>32</v>
      </c>
    </row>
    <row r="428" spans="1:24" s="44" customFormat="1" x14ac:dyDescent="0.5">
      <c r="A428" s="256">
        <v>2582</v>
      </c>
      <c r="B428" s="165" t="s">
        <v>13</v>
      </c>
      <c r="C428" s="235">
        <v>4164</v>
      </c>
      <c r="D428" s="32">
        <v>453</v>
      </c>
      <c r="E428" s="32">
        <v>5103</v>
      </c>
      <c r="F428" s="32">
        <v>14</v>
      </c>
      <c r="G428" s="32" t="s">
        <v>25</v>
      </c>
      <c r="H428" s="32">
        <v>1</v>
      </c>
      <c r="I428" s="32">
        <v>43.2</v>
      </c>
      <c r="J428" s="32"/>
      <c r="K428" s="32"/>
      <c r="L428" s="32"/>
      <c r="M428" s="32"/>
      <c r="N428" s="32">
        <f>SUM(H428*100+I428)</f>
        <v>143.19999999999999</v>
      </c>
      <c r="O428" s="32"/>
      <c r="P428" s="32"/>
      <c r="Q428" s="32"/>
      <c r="R428" s="32"/>
      <c r="S428" s="32"/>
      <c r="T428" s="32"/>
      <c r="U428" s="32"/>
      <c r="V428" s="32"/>
      <c r="W428" s="32"/>
      <c r="X428" s="228" t="s">
        <v>103</v>
      </c>
    </row>
    <row r="429" spans="1:24" s="44" customFormat="1" x14ac:dyDescent="0.5">
      <c r="A429" s="256">
        <v>2583</v>
      </c>
      <c r="B429" s="165" t="s">
        <v>13</v>
      </c>
      <c r="C429" s="235">
        <v>4163</v>
      </c>
      <c r="D429" s="32">
        <v>452</v>
      </c>
      <c r="E429" s="32">
        <v>5102</v>
      </c>
      <c r="F429" s="32">
        <v>14</v>
      </c>
      <c r="G429" s="32" t="s">
        <v>25</v>
      </c>
      <c r="H429" s="32">
        <v>2</v>
      </c>
      <c r="I429" s="32">
        <v>81</v>
      </c>
      <c r="J429" s="32"/>
      <c r="K429" s="32"/>
      <c r="L429" s="32"/>
      <c r="M429" s="32"/>
      <c r="N429" s="32">
        <f>SUM(H429*100+I429)</f>
        <v>281</v>
      </c>
      <c r="O429" s="32"/>
      <c r="P429" s="32"/>
      <c r="Q429" s="32"/>
      <c r="R429" s="32"/>
      <c r="S429" s="32"/>
      <c r="T429" s="32"/>
      <c r="U429" s="32"/>
      <c r="V429" s="32"/>
      <c r="W429" s="32"/>
      <c r="X429" s="228" t="s">
        <v>103</v>
      </c>
    </row>
    <row r="430" spans="1:24" s="44" customFormat="1" x14ac:dyDescent="0.5">
      <c r="A430" s="256">
        <v>2584</v>
      </c>
      <c r="B430" s="165" t="s">
        <v>13</v>
      </c>
      <c r="C430" s="235">
        <v>51730</v>
      </c>
      <c r="D430" s="32">
        <v>153</v>
      </c>
      <c r="E430" s="32">
        <v>1738</v>
      </c>
      <c r="F430" s="32">
        <v>14</v>
      </c>
      <c r="G430" s="32">
        <v>7</v>
      </c>
      <c r="H430" s="32">
        <v>1</v>
      </c>
      <c r="I430" s="32">
        <v>38</v>
      </c>
      <c r="J430" s="32">
        <f>SUM(G430*400+H430*100+I430)</f>
        <v>2938</v>
      </c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228" t="s">
        <v>974</v>
      </c>
    </row>
    <row r="431" spans="1:24" s="44" customFormat="1" x14ac:dyDescent="0.5">
      <c r="A431" s="256">
        <v>2585</v>
      </c>
      <c r="B431" s="165" t="s">
        <v>13</v>
      </c>
      <c r="C431" s="218">
        <v>607</v>
      </c>
      <c r="D431" s="45">
        <v>369</v>
      </c>
      <c r="E431" s="45">
        <v>4254</v>
      </c>
      <c r="F431" s="45">
        <v>15</v>
      </c>
      <c r="G431" s="45">
        <v>1</v>
      </c>
      <c r="H431" s="45" t="s">
        <v>25</v>
      </c>
      <c r="I431" s="45">
        <v>78.8</v>
      </c>
      <c r="J431" s="45"/>
      <c r="K431" s="45"/>
      <c r="L431" s="45"/>
      <c r="M431" s="45"/>
      <c r="N431" s="45">
        <f>SUM(G431*400+I431)</f>
        <v>478.8</v>
      </c>
      <c r="O431" s="45"/>
      <c r="P431" s="45"/>
      <c r="Q431" s="45"/>
      <c r="R431" s="45"/>
      <c r="S431" s="45"/>
      <c r="T431" s="45"/>
      <c r="U431" s="45"/>
      <c r="V431" s="45"/>
      <c r="W431" s="45"/>
      <c r="X431" s="75" t="s">
        <v>975</v>
      </c>
    </row>
    <row r="432" spans="1:24" s="44" customFormat="1" x14ac:dyDescent="0.5">
      <c r="A432" s="116"/>
      <c r="B432" s="116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</row>
    <row r="433" spans="1:24" s="44" customFormat="1" x14ac:dyDescent="0.5">
      <c r="A433" s="116"/>
      <c r="B433" s="116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</row>
    <row r="434" spans="1:24" s="44" customFormat="1" x14ac:dyDescent="0.5">
      <c r="A434" s="116"/>
      <c r="B434" s="116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</row>
    <row r="435" spans="1:24" s="44" customFormat="1" x14ac:dyDescent="0.5">
      <c r="A435" s="116"/>
      <c r="B435" s="116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</row>
    <row r="436" spans="1:24" s="44" customFormat="1" x14ac:dyDescent="0.5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</row>
    <row r="437" spans="1:24" s="44" customFormat="1" x14ac:dyDescent="0.5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</row>
    <row r="438" spans="1:24" s="44" customFormat="1" x14ac:dyDescent="0.5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</row>
    <row r="439" spans="1:24" s="44" customFormat="1" x14ac:dyDescent="0.5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</row>
    <row r="440" spans="1:24" s="44" customFormat="1" x14ac:dyDescent="0.5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</row>
    <row r="441" spans="1:24" s="44" customFormat="1" x14ac:dyDescent="0.5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</row>
  </sheetData>
  <mergeCells count="240">
    <mergeCell ref="A408:X408"/>
    <mergeCell ref="A409:X409"/>
    <mergeCell ref="A410:X410"/>
    <mergeCell ref="A411:X411"/>
    <mergeCell ref="A412:A415"/>
    <mergeCell ref="D412:D415"/>
    <mergeCell ref="E412:E415"/>
    <mergeCell ref="G412:I412"/>
    <mergeCell ref="J412:N412"/>
    <mergeCell ref="O412:W412"/>
    <mergeCell ref="X412:X417"/>
    <mergeCell ref="G413:G416"/>
    <mergeCell ref="H413:H416"/>
    <mergeCell ref="I413:I416"/>
    <mergeCell ref="K413:K416"/>
    <mergeCell ref="L413:L416"/>
    <mergeCell ref="O413:O417"/>
    <mergeCell ref="S413:W413"/>
    <mergeCell ref="T414:T417"/>
    <mergeCell ref="U414:U417"/>
    <mergeCell ref="A371:X371"/>
    <mergeCell ref="A372:X372"/>
    <mergeCell ref="A373:X373"/>
    <mergeCell ref="A374:X374"/>
    <mergeCell ref="A375:A378"/>
    <mergeCell ref="D375:D378"/>
    <mergeCell ref="E375:E378"/>
    <mergeCell ref="G375:I375"/>
    <mergeCell ref="J375:N375"/>
    <mergeCell ref="O375:W375"/>
    <mergeCell ref="X375:X380"/>
    <mergeCell ref="G376:G379"/>
    <mergeCell ref="H376:H379"/>
    <mergeCell ref="I376:I379"/>
    <mergeCell ref="K376:K379"/>
    <mergeCell ref="L376:L379"/>
    <mergeCell ref="O376:O380"/>
    <mergeCell ref="S376:W376"/>
    <mergeCell ref="T377:T380"/>
    <mergeCell ref="U377:U380"/>
    <mergeCell ref="A334:X334"/>
    <mergeCell ref="A335:X335"/>
    <mergeCell ref="A336:X336"/>
    <mergeCell ref="A337:X337"/>
    <mergeCell ref="A338:A341"/>
    <mergeCell ref="D338:D341"/>
    <mergeCell ref="E338:E341"/>
    <mergeCell ref="G338:I338"/>
    <mergeCell ref="J338:N338"/>
    <mergeCell ref="O338:W338"/>
    <mergeCell ref="X338:X343"/>
    <mergeCell ref="G339:G342"/>
    <mergeCell ref="H339:H342"/>
    <mergeCell ref="I339:I342"/>
    <mergeCell ref="K339:K342"/>
    <mergeCell ref="L339:L342"/>
    <mergeCell ref="O339:O343"/>
    <mergeCell ref="S339:W339"/>
    <mergeCell ref="T340:T343"/>
    <mergeCell ref="U340:U343"/>
    <mergeCell ref="A298:X298"/>
    <mergeCell ref="A299:X299"/>
    <mergeCell ref="A300:X300"/>
    <mergeCell ref="A301:A304"/>
    <mergeCell ref="D301:D304"/>
    <mergeCell ref="E301:E304"/>
    <mergeCell ref="G301:I301"/>
    <mergeCell ref="J301:N301"/>
    <mergeCell ref="O301:W301"/>
    <mergeCell ref="X301:X306"/>
    <mergeCell ref="G302:G305"/>
    <mergeCell ref="H302:H305"/>
    <mergeCell ref="I302:I305"/>
    <mergeCell ref="K302:K305"/>
    <mergeCell ref="L302:L305"/>
    <mergeCell ref="O302:O306"/>
    <mergeCell ref="S302:W302"/>
    <mergeCell ref="T303:T306"/>
    <mergeCell ref="U303:U306"/>
    <mergeCell ref="T229:T232"/>
    <mergeCell ref="U229:U232"/>
    <mergeCell ref="A260:X260"/>
    <mergeCell ref="A261:X261"/>
    <mergeCell ref="A262:X262"/>
    <mergeCell ref="A263:X263"/>
    <mergeCell ref="A264:A267"/>
    <mergeCell ref="D264:D267"/>
    <mergeCell ref="E264:E267"/>
    <mergeCell ref="G264:I264"/>
    <mergeCell ref="J264:N264"/>
    <mergeCell ref="O264:W264"/>
    <mergeCell ref="X264:X269"/>
    <mergeCell ref="G265:G268"/>
    <mergeCell ref="H265:H268"/>
    <mergeCell ref="I265:I268"/>
    <mergeCell ref="K265:K268"/>
    <mergeCell ref="L265:L268"/>
    <mergeCell ref="O265:O269"/>
    <mergeCell ref="S265:W265"/>
    <mergeCell ref="T266:T269"/>
    <mergeCell ref="U266:U269"/>
    <mergeCell ref="O190:W190"/>
    <mergeCell ref="X190:X195"/>
    <mergeCell ref="G191:G194"/>
    <mergeCell ref="H191:H194"/>
    <mergeCell ref="I191:I194"/>
    <mergeCell ref="K191:K194"/>
    <mergeCell ref="L191:L194"/>
    <mergeCell ref="O191:O195"/>
    <mergeCell ref="S191:W191"/>
    <mergeCell ref="T192:T195"/>
    <mergeCell ref="U192:U195"/>
    <mergeCell ref="A149:X149"/>
    <mergeCell ref="A150:X150"/>
    <mergeCell ref="A151:X151"/>
    <mergeCell ref="A152:X152"/>
    <mergeCell ref="A153:A156"/>
    <mergeCell ref="D153:D156"/>
    <mergeCell ref="E153:E156"/>
    <mergeCell ref="G153:I153"/>
    <mergeCell ref="J153:N153"/>
    <mergeCell ref="O153:W153"/>
    <mergeCell ref="X153:X158"/>
    <mergeCell ref="G154:G157"/>
    <mergeCell ref="H154:H157"/>
    <mergeCell ref="I154:I157"/>
    <mergeCell ref="K154:K157"/>
    <mergeCell ref="L154:L157"/>
    <mergeCell ref="O154:O158"/>
    <mergeCell ref="S154:W154"/>
    <mergeCell ref="T155:T158"/>
    <mergeCell ref="U155:U158"/>
    <mergeCell ref="A115:X115"/>
    <mergeCell ref="A116:A119"/>
    <mergeCell ref="D116:D119"/>
    <mergeCell ref="E116:E119"/>
    <mergeCell ref="G116:I116"/>
    <mergeCell ref="J116:N116"/>
    <mergeCell ref="O116:W116"/>
    <mergeCell ref="X116:X121"/>
    <mergeCell ref="G117:G120"/>
    <mergeCell ref="H117:H120"/>
    <mergeCell ref="I117:I120"/>
    <mergeCell ref="K117:K120"/>
    <mergeCell ref="L117:L120"/>
    <mergeCell ref="O117:O121"/>
    <mergeCell ref="S117:W117"/>
    <mergeCell ref="T118:T121"/>
    <mergeCell ref="U118:U121"/>
    <mergeCell ref="X79:X84"/>
    <mergeCell ref="G80:G83"/>
    <mergeCell ref="H80:H83"/>
    <mergeCell ref="I80:I83"/>
    <mergeCell ref="K80:K83"/>
    <mergeCell ref="L80:L83"/>
    <mergeCell ref="O80:O84"/>
    <mergeCell ref="S80:W80"/>
    <mergeCell ref="T81:T84"/>
    <mergeCell ref="U81:U84"/>
    <mergeCell ref="H43:H46"/>
    <mergeCell ref="I43:I46"/>
    <mergeCell ref="K43:K46"/>
    <mergeCell ref="L43:L46"/>
    <mergeCell ref="O43:O47"/>
    <mergeCell ref="S43:W43"/>
    <mergeCell ref="T44:T47"/>
    <mergeCell ref="U44:U47"/>
    <mergeCell ref="A79:A82"/>
    <mergeCell ref="D79:D82"/>
    <mergeCell ref="E79:E82"/>
    <mergeCell ref="G79:I79"/>
    <mergeCell ref="J79:N79"/>
    <mergeCell ref="O79:W79"/>
    <mergeCell ref="U7:U10"/>
    <mergeCell ref="A1:X1"/>
    <mergeCell ref="A2:X2"/>
    <mergeCell ref="A3:X3"/>
    <mergeCell ref="A4:X4"/>
    <mergeCell ref="A5:A8"/>
    <mergeCell ref="D5:D8"/>
    <mergeCell ref="E5:E8"/>
    <mergeCell ref="G6:G9"/>
    <mergeCell ref="H6:H9"/>
    <mergeCell ref="G5:I5"/>
    <mergeCell ref="I6:I9"/>
    <mergeCell ref="J5:N5"/>
    <mergeCell ref="K6:K9"/>
    <mergeCell ref="L6:L9"/>
    <mergeCell ref="O5:W5"/>
    <mergeCell ref="O6:O10"/>
    <mergeCell ref="S6:W6"/>
    <mergeCell ref="T7:T10"/>
    <mergeCell ref="A189:X189"/>
    <mergeCell ref="A190:A193"/>
    <mergeCell ref="A186:X186"/>
    <mergeCell ref="D190:D193"/>
    <mergeCell ref="E190:E193"/>
    <mergeCell ref="G190:I190"/>
    <mergeCell ref="J190:N190"/>
    <mergeCell ref="A38:X38"/>
    <mergeCell ref="A39:X39"/>
    <mergeCell ref="A40:X40"/>
    <mergeCell ref="A41:X41"/>
    <mergeCell ref="A75:X75"/>
    <mergeCell ref="A76:X76"/>
    <mergeCell ref="A77:X77"/>
    <mergeCell ref="A78:X78"/>
    <mergeCell ref="A112:X112"/>
    <mergeCell ref="A42:A45"/>
    <mergeCell ref="D42:D45"/>
    <mergeCell ref="E42:E45"/>
    <mergeCell ref="G42:I42"/>
    <mergeCell ref="J42:N42"/>
    <mergeCell ref="O42:W42"/>
    <mergeCell ref="X42:X47"/>
    <mergeCell ref="G43:G46"/>
    <mergeCell ref="A297:X297"/>
    <mergeCell ref="X5:X10"/>
    <mergeCell ref="A223:X223"/>
    <mergeCell ref="A224:X224"/>
    <mergeCell ref="A225:X225"/>
    <mergeCell ref="A226:X226"/>
    <mergeCell ref="A227:A230"/>
    <mergeCell ref="D227:D230"/>
    <mergeCell ref="E227:E230"/>
    <mergeCell ref="G227:I227"/>
    <mergeCell ref="J227:N227"/>
    <mergeCell ref="O227:W227"/>
    <mergeCell ref="X227:X232"/>
    <mergeCell ref="G228:G231"/>
    <mergeCell ref="H228:H231"/>
    <mergeCell ref="I228:I231"/>
    <mergeCell ref="K228:K231"/>
    <mergeCell ref="L228:L231"/>
    <mergeCell ref="O228:O232"/>
    <mergeCell ref="S228:W228"/>
    <mergeCell ref="A113:X113"/>
    <mergeCell ref="A114:X114"/>
    <mergeCell ref="A187:X187"/>
    <mergeCell ref="A188:X188"/>
  </mergeCells>
  <pageMargins left="0.70866141732283472" right="0" top="0.78740157480314965" bottom="0" header="0.31496062992125984" footer="0.31496062992125984"/>
  <pageSetup paperSize="9" scale="65" orientation="landscape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0"/>
  <sheetViews>
    <sheetView topLeftCell="A143" zoomScale="90" zoomScaleNormal="90" workbookViewId="0">
      <selection activeCell="C172" sqref="C172"/>
    </sheetView>
  </sheetViews>
  <sheetFormatPr defaultRowHeight="21.75" x14ac:dyDescent="0.5"/>
  <cols>
    <col min="1" max="1" width="6" style="239" customWidth="1"/>
    <col min="2" max="2" width="8.625" style="109" bestFit="1" customWidth="1"/>
    <col min="3" max="3" width="9.875" style="109" bestFit="1" customWidth="1"/>
    <col min="4" max="4" width="7.875" style="109" bestFit="1" customWidth="1"/>
    <col min="5" max="5" width="10" style="109" bestFit="1" customWidth="1"/>
    <col min="6" max="6" width="10" style="109" customWidth="1"/>
    <col min="7" max="7" width="5.875" style="109" customWidth="1"/>
    <col min="8" max="8" width="4.375" style="109" bestFit="1" customWidth="1"/>
    <col min="9" max="9" width="5.625" style="109" bestFit="1" customWidth="1"/>
    <col min="10" max="15" width="5.625" style="109" customWidth="1"/>
    <col min="16" max="16" width="9.375" style="109" customWidth="1"/>
    <col min="17" max="17" width="11.125" style="109" customWidth="1"/>
    <col min="18" max="18" width="10.75" style="109" customWidth="1"/>
    <col min="19" max="19" width="8.625" style="109" customWidth="1"/>
    <col min="20" max="20" width="8.375" style="109" customWidth="1"/>
    <col min="21" max="21" width="7.25" style="109" customWidth="1"/>
    <col min="22" max="22" width="8.375" style="109" customWidth="1"/>
    <col min="23" max="23" width="9.75" style="109" customWidth="1"/>
    <col min="24" max="24" width="19.5" style="109" customWidth="1"/>
    <col min="25" max="16384" width="9" style="109"/>
  </cols>
  <sheetData>
    <row r="1" spans="1:39" s="119" customFormat="1" ht="40.5" customHeight="1" x14ac:dyDescent="0.5">
      <c r="A1" s="319" t="s">
        <v>2042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39" ht="22.5" customHeight="1" x14ac:dyDescent="0.5">
      <c r="A2" s="323" t="s">
        <v>1102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</row>
    <row r="3" spans="1:39" s="238" customFormat="1" x14ac:dyDescent="0.5">
      <c r="A3" s="324" t="s">
        <v>1069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</row>
    <row r="4" spans="1:39" s="238" customFormat="1" x14ac:dyDescent="0.5">
      <c r="A4" s="319" t="s">
        <v>1070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</row>
    <row r="5" spans="1:39" s="238" customFormat="1" x14ac:dyDescent="0.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109"/>
    </row>
    <row r="6" spans="1:39" s="238" customFormat="1" x14ac:dyDescent="0.5">
      <c r="A6" s="325" t="s">
        <v>1071</v>
      </c>
      <c r="B6" s="219"/>
      <c r="C6" s="77"/>
      <c r="D6" s="327" t="s">
        <v>0</v>
      </c>
      <c r="E6" s="327" t="s">
        <v>1</v>
      </c>
      <c r="F6" s="77"/>
      <c r="G6" s="329" t="s">
        <v>18</v>
      </c>
      <c r="H6" s="330"/>
      <c r="I6" s="331"/>
      <c r="J6" s="332" t="s">
        <v>1088</v>
      </c>
      <c r="K6" s="333"/>
      <c r="L6" s="333"/>
      <c r="M6" s="333"/>
      <c r="N6" s="334"/>
      <c r="O6" s="335" t="s">
        <v>1101</v>
      </c>
      <c r="P6" s="335"/>
      <c r="Q6" s="335"/>
      <c r="R6" s="335"/>
      <c r="S6" s="335"/>
      <c r="T6" s="335"/>
      <c r="U6" s="335"/>
      <c r="V6" s="335"/>
      <c r="W6" s="335"/>
      <c r="X6" s="320" t="s">
        <v>12</v>
      </c>
      <c r="Y6" s="109"/>
    </row>
    <row r="7" spans="1:39" s="238" customFormat="1" x14ac:dyDescent="0.5">
      <c r="A7" s="326"/>
      <c r="B7" s="76" t="s">
        <v>1072</v>
      </c>
      <c r="C7" s="222" t="s">
        <v>1073</v>
      </c>
      <c r="D7" s="328"/>
      <c r="E7" s="328"/>
      <c r="F7" s="222" t="s">
        <v>1075</v>
      </c>
      <c r="G7" s="327" t="s">
        <v>19</v>
      </c>
      <c r="H7" s="336" t="s">
        <v>20</v>
      </c>
      <c r="I7" s="327" t="s">
        <v>21</v>
      </c>
      <c r="J7" s="225"/>
      <c r="K7" s="320" t="s">
        <v>1079</v>
      </c>
      <c r="L7" s="337" t="s">
        <v>1080</v>
      </c>
      <c r="M7" s="226"/>
      <c r="N7" s="227" t="s">
        <v>1086</v>
      </c>
      <c r="O7" s="338" t="s">
        <v>1071</v>
      </c>
      <c r="P7" s="219"/>
      <c r="Q7" s="219"/>
      <c r="R7" s="219"/>
      <c r="S7" s="341" t="s">
        <v>1088</v>
      </c>
      <c r="T7" s="342"/>
      <c r="U7" s="342"/>
      <c r="V7" s="342"/>
      <c r="W7" s="343"/>
      <c r="X7" s="321"/>
      <c r="Y7" s="109"/>
    </row>
    <row r="8" spans="1:39" s="238" customFormat="1" x14ac:dyDescent="0.5">
      <c r="A8" s="326"/>
      <c r="B8" s="76" t="s">
        <v>22</v>
      </c>
      <c r="C8" s="222" t="s">
        <v>1074</v>
      </c>
      <c r="D8" s="328"/>
      <c r="E8" s="328"/>
      <c r="F8" s="229" t="s">
        <v>1076</v>
      </c>
      <c r="G8" s="328"/>
      <c r="H8" s="336"/>
      <c r="I8" s="328"/>
      <c r="J8" s="225" t="s">
        <v>1078</v>
      </c>
      <c r="K8" s="321"/>
      <c r="L8" s="337"/>
      <c r="M8" s="230" t="s">
        <v>1081</v>
      </c>
      <c r="N8" s="227" t="s">
        <v>1085</v>
      </c>
      <c r="O8" s="339"/>
      <c r="P8" s="76"/>
      <c r="Q8" s="76" t="s">
        <v>1072</v>
      </c>
      <c r="R8" s="76" t="s">
        <v>1094</v>
      </c>
      <c r="S8" s="226"/>
      <c r="T8" s="344" t="s">
        <v>1079</v>
      </c>
      <c r="U8" s="320" t="s">
        <v>1080</v>
      </c>
      <c r="V8" s="233"/>
      <c r="W8" s="226" t="s">
        <v>1097</v>
      </c>
      <c r="X8" s="321"/>
      <c r="Y8" s="109"/>
    </row>
    <row r="9" spans="1:39" s="238" customFormat="1" x14ac:dyDescent="0.5">
      <c r="A9" s="326"/>
      <c r="B9" s="76"/>
      <c r="C9" s="222" t="s">
        <v>861</v>
      </c>
      <c r="D9" s="328"/>
      <c r="E9" s="328"/>
      <c r="F9" s="222" t="s">
        <v>1077</v>
      </c>
      <c r="G9" s="328"/>
      <c r="H9" s="336"/>
      <c r="I9" s="328"/>
      <c r="J9" s="225" t="s">
        <v>1082</v>
      </c>
      <c r="K9" s="321"/>
      <c r="L9" s="337"/>
      <c r="M9" s="230" t="s">
        <v>1084</v>
      </c>
      <c r="N9" s="227" t="s">
        <v>1087</v>
      </c>
      <c r="O9" s="339"/>
      <c r="P9" s="76" t="s">
        <v>1090</v>
      </c>
      <c r="Q9" s="76" t="s">
        <v>1091</v>
      </c>
      <c r="R9" s="76" t="s">
        <v>1095</v>
      </c>
      <c r="S9" s="230" t="s">
        <v>1078</v>
      </c>
      <c r="T9" s="345"/>
      <c r="U9" s="321"/>
      <c r="V9" s="233" t="s">
        <v>1081</v>
      </c>
      <c r="W9" s="230" t="s">
        <v>1098</v>
      </c>
      <c r="X9" s="321"/>
      <c r="Y9" s="109"/>
    </row>
    <row r="10" spans="1:39" s="238" customFormat="1" x14ac:dyDescent="0.5">
      <c r="A10" s="76"/>
      <c r="B10" s="76"/>
      <c r="C10" s="222"/>
      <c r="D10" s="222"/>
      <c r="E10" s="222"/>
      <c r="F10" s="222"/>
      <c r="G10" s="328"/>
      <c r="H10" s="336"/>
      <c r="I10" s="328"/>
      <c r="J10" s="225" t="s">
        <v>1083</v>
      </c>
      <c r="K10" s="321"/>
      <c r="L10" s="337"/>
      <c r="M10" s="230" t="s">
        <v>1085</v>
      </c>
      <c r="N10" s="227" t="s">
        <v>1072</v>
      </c>
      <c r="O10" s="339"/>
      <c r="P10" s="76"/>
      <c r="Q10" s="76" t="s">
        <v>1092</v>
      </c>
      <c r="R10" s="76" t="s">
        <v>1096</v>
      </c>
      <c r="S10" s="230" t="s">
        <v>1082</v>
      </c>
      <c r="T10" s="345"/>
      <c r="U10" s="321"/>
      <c r="V10" s="233" t="s">
        <v>1084</v>
      </c>
      <c r="W10" s="230" t="s">
        <v>1091</v>
      </c>
      <c r="X10" s="321"/>
    </row>
    <row r="11" spans="1:39" s="238" customFormat="1" x14ac:dyDescent="0.5">
      <c r="A11" s="193"/>
      <c r="B11" s="33"/>
      <c r="C11" s="32"/>
      <c r="D11" s="32"/>
      <c r="E11" s="32"/>
      <c r="F11" s="32"/>
      <c r="G11" s="32"/>
      <c r="H11" s="121"/>
      <c r="I11" s="32"/>
      <c r="J11" s="118"/>
      <c r="K11" s="32"/>
      <c r="L11" s="121"/>
      <c r="M11" s="32"/>
      <c r="N11" s="235"/>
      <c r="O11" s="340"/>
      <c r="P11" s="33"/>
      <c r="Q11" s="33" t="s">
        <v>1093</v>
      </c>
      <c r="R11" s="33"/>
      <c r="S11" s="42" t="s">
        <v>1083</v>
      </c>
      <c r="T11" s="346"/>
      <c r="U11" s="322"/>
      <c r="V11" s="236" t="s">
        <v>1085</v>
      </c>
      <c r="W11" s="42" t="s">
        <v>1099</v>
      </c>
      <c r="X11" s="322"/>
    </row>
    <row r="12" spans="1:39" s="238" customFormat="1" x14ac:dyDescent="0.5">
      <c r="A12" s="253">
        <v>2586</v>
      </c>
      <c r="B12" s="33" t="s">
        <v>13</v>
      </c>
      <c r="C12" s="32">
        <v>7342</v>
      </c>
      <c r="D12" s="32">
        <v>56</v>
      </c>
      <c r="E12" s="32">
        <v>6469</v>
      </c>
      <c r="F12" s="32">
        <v>8</v>
      </c>
      <c r="G12" s="32">
        <v>1</v>
      </c>
      <c r="H12" s="32">
        <v>1</v>
      </c>
      <c r="I12" s="32">
        <v>1</v>
      </c>
      <c r="J12" s="32"/>
      <c r="K12" s="32"/>
      <c r="L12" s="32"/>
      <c r="M12" s="32"/>
      <c r="N12" s="32">
        <f>SUM(G12*400+H12*100+I12)</f>
        <v>501</v>
      </c>
      <c r="O12" s="32"/>
      <c r="P12" s="32"/>
      <c r="Q12" s="32"/>
      <c r="R12" s="32"/>
      <c r="S12" s="32"/>
      <c r="T12" s="32"/>
      <c r="U12" s="32"/>
      <c r="V12" s="32"/>
      <c r="W12" s="32"/>
      <c r="X12" s="42" t="s">
        <v>729</v>
      </c>
    </row>
    <row r="13" spans="1:39" s="238" customFormat="1" x14ac:dyDescent="0.5">
      <c r="A13" s="253">
        <v>2587</v>
      </c>
      <c r="B13" s="33" t="s">
        <v>13</v>
      </c>
      <c r="C13" s="32">
        <v>12030</v>
      </c>
      <c r="D13" s="32">
        <v>1355</v>
      </c>
      <c r="E13" s="32">
        <v>9182</v>
      </c>
      <c r="F13" s="32">
        <v>13</v>
      </c>
      <c r="G13" s="32" t="s">
        <v>25</v>
      </c>
      <c r="H13" s="32">
        <v>1</v>
      </c>
      <c r="I13" s="32">
        <v>67</v>
      </c>
      <c r="J13" s="32"/>
      <c r="K13" s="32">
        <f>SUM(H13*100+I13)</f>
        <v>167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42" t="s">
        <v>122</v>
      </c>
    </row>
    <row r="14" spans="1:39" s="238" customFormat="1" x14ac:dyDescent="0.5">
      <c r="A14" s="253">
        <v>2588</v>
      </c>
      <c r="B14" s="33" t="s">
        <v>13</v>
      </c>
      <c r="C14" s="32">
        <v>12029</v>
      </c>
      <c r="D14" s="32">
        <v>13544</v>
      </c>
      <c r="E14" s="32">
        <v>9181</v>
      </c>
      <c r="F14" s="32">
        <v>13</v>
      </c>
      <c r="G14" s="32" t="s">
        <v>25</v>
      </c>
      <c r="H14" s="32">
        <v>1</v>
      </c>
      <c r="I14" s="32">
        <v>67</v>
      </c>
      <c r="J14" s="32"/>
      <c r="K14" s="32">
        <f>SUM(H14*100+I14)</f>
        <v>167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42" t="s">
        <v>32</v>
      </c>
    </row>
    <row r="15" spans="1:39" s="238" customFormat="1" x14ac:dyDescent="0.5">
      <c r="A15" s="253">
        <v>2589</v>
      </c>
      <c r="B15" s="33" t="s">
        <v>13</v>
      </c>
      <c r="C15" s="32">
        <v>12028</v>
      </c>
      <c r="D15" s="32">
        <v>1353</v>
      </c>
      <c r="E15" s="32">
        <v>9180</v>
      </c>
      <c r="F15" s="32">
        <v>13</v>
      </c>
      <c r="G15" s="32" t="s">
        <v>25</v>
      </c>
      <c r="H15" s="32">
        <v>1</v>
      </c>
      <c r="I15" s="32">
        <v>67</v>
      </c>
      <c r="J15" s="32"/>
      <c r="K15" s="32">
        <f>SUM(H15*100+I15)</f>
        <v>167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42" t="s">
        <v>122</v>
      </c>
    </row>
    <row r="16" spans="1:39" s="238" customFormat="1" x14ac:dyDescent="0.5">
      <c r="A16" s="253">
        <v>2590</v>
      </c>
      <c r="B16" s="33" t="s">
        <v>13</v>
      </c>
      <c r="C16" s="32">
        <v>12027</v>
      </c>
      <c r="D16" s="32">
        <v>1352</v>
      </c>
      <c r="E16" s="32">
        <v>9179</v>
      </c>
      <c r="F16" s="32">
        <v>13</v>
      </c>
      <c r="G16" s="32" t="s">
        <v>25</v>
      </c>
      <c r="H16" s="32">
        <v>1</v>
      </c>
      <c r="I16" s="32">
        <v>70.2</v>
      </c>
      <c r="J16" s="32"/>
      <c r="K16" s="32">
        <f>SUM(H16*100+I16)</f>
        <v>170.2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42" t="s">
        <v>32</v>
      </c>
    </row>
    <row r="17" spans="1:24" s="238" customFormat="1" x14ac:dyDescent="0.5">
      <c r="A17" s="253">
        <v>2591</v>
      </c>
      <c r="B17" s="33" t="s">
        <v>13</v>
      </c>
      <c r="C17" s="32">
        <v>3958</v>
      </c>
      <c r="D17" s="32">
        <v>1305</v>
      </c>
      <c r="E17" s="32">
        <v>5089</v>
      </c>
      <c r="F17" s="32">
        <v>13</v>
      </c>
      <c r="G17" s="32">
        <v>4</v>
      </c>
      <c r="H17" s="32" t="s">
        <v>25</v>
      </c>
      <c r="I17" s="32">
        <v>12.3</v>
      </c>
      <c r="J17" s="32"/>
      <c r="K17" s="32"/>
      <c r="L17" s="32"/>
      <c r="M17" s="32"/>
      <c r="N17" s="32">
        <f>SUM(G17*400+I17)</f>
        <v>1612.3</v>
      </c>
      <c r="O17" s="32"/>
      <c r="P17" s="32"/>
      <c r="Q17" s="32"/>
      <c r="R17" s="32"/>
      <c r="S17" s="32"/>
      <c r="T17" s="32"/>
      <c r="U17" s="32"/>
      <c r="V17" s="32"/>
      <c r="W17" s="32"/>
      <c r="X17" s="42" t="s">
        <v>647</v>
      </c>
    </row>
    <row r="18" spans="1:24" s="238" customFormat="1" x14ac:dyDescent="0.5">
      <c r="A18" s="253">
        <v>2592</v>
      </c>
      <c r="B18" s="33" t="s">
        <v>13</v>
      </c>
      <c r="C18" s="32">
        <v>10790</v>
      </c>
      <c r="D18" s="32">
        <v>93</v>
      </c>
      <c r="E18" s="32">
        <v>8722</v>
      </c>
      <c r="F18" s="32">
        <v>15</v>
      </c>
      <c r="G18" s="32" t="s">
        <v>25</v>
      </c>
      <c r="H18" s="32">
        <v>1</v>
      </c>
      <c r="I18" s="32" t="s">
        <v>25</v>
      </c>
      <c r="J18" s="32"/>
      <c r="K18" s="32">
        <f>SUM(H18*100)</f>
        <v>100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2" t="s">
        <v>32</v>
      </c>
    </row>
    <row r="19" spans="1:24" s="238" customFormat="1" x14ac:dyDescent="0.5">
      <c r="A19" s="253">
        <v>2593</v>
      </c>
      <c r="B19" s="33" t="s">
        <v>13</v>
      </c>
      <c r="C19" s="32">
        <v>6268</v>
      </c>
      <c r="D19" s="32">
        <v>42</v>
      </c>
      <c r="E19" s="32">
        <v>6159</v>
      </c>
      <c r="F19" s="32">
        <v>15</v>
      </c>
      <c r="G19" s="32" t="s">
        <v>25</v>
      </c>
      <c r="H19" s="32" t="s">
        <v>25</v>
      </c>
      <c r="I19" s="32">
        <v>92</v>
      </c>
      <c r="J19" s="32"/>
      <c r="K19" s="32"/>
      <c r="L19" s="32">
        <f>SUM(I19)</f>
        <v>92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42" t="s">
        <v>781</v>
      </c>
    </row>
    <row r="20" spans="1:24" s="238" customFormat="1" ht="21" customHeight="1" x14ac:dyDescent="0.5">
      <c r="A20" s="253">
        <v>2594</v>
      </c>
      <c r="B20" s="33" t="s">
        <v>13</v>
      </c>
      <c r="C20" s="32">
        <v>51270</v>
      </c>
      <c r="D20" s="32">
        <v>1116</v>
      </c>
      <c r="E20" s="32">
        <v>1132</v>
      </c>
      <c r="F20" s="32">
        <v>9</v>
      </c>
      <c r="G20" s="32">
        <v>2</v>
      </c>
      <c r="H20" s="32" t="s">
        <v>25</v>
      </c>
      <c r="I20" s="32">
        <v>54.1</v>
      </c>
      <c r="J20" s="32">
        <f>SUM(G20*400+I20)</f>
        <v>854.1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2" t="s">
        <v>900</v>
      </c>
    </row>
    <row r="21" spans="1:24" s="238" customFormat="1" x14ac:dyDescent="0.5">
      <c r="A21" s="253">
        <v>2595</v>
      </c>
      <c r="B21" s="33" t="s">
        <v>13</v>
      </c>
      <c r="C21" s="32">
        <v>51272</v>
      </c>
      <c r="D21" s="32">
        <v>1118</v>
      </c>
      <c r="E21" s="32">
        <v>1134</v>
      </c>
      <c r="F21" s="32">
        <v>13</v>
      </c>
      <c r="G21" s="32">
        <v>2</v>
      </c>
      <c r="H21" s="32">
        <v>1</v>
      </c>
      <c r="I21" s="32">
        <v>41</v>
      </c>
      <c r="J21" s="32">
        <f>SUM(G21*400+H21*100+I21)</f>
        <v>941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42" t="s">
        <v>901</v>
      </c>
    </row>
    <row r="22" spans="1:24" s="238" customFormat="1" x14ac:dyDescent="0.5">
      <c r="A22" s="253">
        <v>2596</v>
      </c>
      <c r="B22" s="33" t="s">
        <v>13</v>
      </c>
      <c r="C22" s="32">
        <v>51273</v>
      </c>
      <c r="D22" s="32">
        <v>1119</v>
      </c>
      <c r="E22" s="32">
        <v>1135</v>
      </c>
      <c r="F22" s="32">
        <v>13</v>
      </c>
      <c r="G22" s="32">
        <v>3</v>
      </c>
      <c r="H22" s="32">
        <v>3</v>
      </c>
      <c r="I22" s="32">
        <v>23</v>
      </c>
      <c r="J22" s="32">
        <f>SUM(G22*400+H22*100+I22)</f>
        <v>1523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42" t="s">
        <v>902</v>
      </c>
    </row>
    <row r="23" spans="1:24" s="238" customFormat="1" x14ac:dyDescent="0.5">
      <c r="A23" s="253">
        <v>2597</v>
      </c>
      <c r="B23" s="33" t="s">
        <v>13</v>
      </c>
      <c r="C23" s="32">
        <v>51266</v>
      </c>
      <c r="D23" s="32">
        <v>1111</v>
      </c>
      <c r="E23" s="32">
        <v>1128</v>
      </c>
      <c r="F23" s="32">
        <v>15</v>
      </c>
      <c r="G23" s="32">
        <v>1</v>
      </c>
      <c r="H23" s="32">
        <v>2</v>
      </c>
      <c r="I23" s="32">
        <v>98</v>
      </c>
      <c r="J23" s="32">
        <f>SUM(G23*400+H23*100+I23)</f>
        <v>698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42" t="s">
        <v>903</v>
      </c>
    </row>
    <row r="24" spans="1:24" s="238" customFormat="1" x14ac:dyDescent="0.5">
      <c r="A24" s="253">
        <v>2598</v>
      </c>
      <c r="B24" s="33" t="s">
        <v>13</v>
      </c>
      <c r="C24" s="32">
        <v>51265</v>
      </c>
      <c r="D24" s="32">
        <v>1110</v>
      </c>
      <c r="E24" s="32">
        <v>1127</v>
      </c>
      <c r="F24" s="32">
        <v>15</v>
      </c>
      <c r="G24" s="32">
        <v>3</v>
      </c>
      <c r="H24" s="32">
        <v>2</v>
      </c>
      <c r="I24" s="32">
        <v>85</v>
      </c>
      <c r="J24" s="32">
        <f>SUM(G24*400+H24*100+I24)</f>
        <v>1485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 t="s">
        <v>904</v>
      </c>
    </row>
    <row r="25" spans="1:24" s="238" customFormat="1" x14ac:dyDescent="0.5">
      <c r="A25" s="253">
        <v>2599</v>
      </c>
      <c r="B25" s="33" t="s">
        <v>13</v>
      </c>
      <c r="C25" s="32">
        <v>51283</v>
      </c>
      <c r="D25" s="32">
        <v>1135</v>
      </c>
      <c r="E25" s="32">
        <v>984</v>
      </c>
      <c r="F25" s="32">
        <v>15</v>
      </c>
      <c r="G25" s="32">
        <v>5</v>
      </c>
      <c r="H25" s="32" t="s">
        <v>25</v>
      </c>
      <c r="I25" s="32">
        <v>67</v>
      </c>
      <c r="J25" s="32"/>
      <c r="K25" s="32"/>
      <c r="L25" s="32"/>
      <c r="M25" s="32"/>
      <c r="N25" s="32">
        <f>SUM(G25*400+I25)</f>
        <v>2067</v>
      </c>
      <c r="O25" s="32"/>
      <c r="P25" s="32"/>
      <c r="Q25" s="32"/>
      <c r="R25" s="32"/>
      <c r="S25" s="32"/>
      <c r="T25" s="32"/>
      <c r="U25" s="32"/>
      <c r="V25" s="32"/>
      <c r="W25" s="32"/>
      <c r="X25" s="42" t="s">
        <v>193</v>
      </c>
    </row>
    <row r="26" spans="1:24" s="238" customFormat="1" x14ac:dyDescent="0.5">
      <c r="A26" s="253">
        <v>2600</v>
      </c>
      <c r="B26" s="33" t="s">
        <v>13</v>
      </c>
      <c r="C26" s="32">
        <v>41964</v>
      </c>
      <c r="D26" s="32">
        <v>772</v>
      </c>
      <c r="E26" s="32">
        <v>820</v>
      </c>
      <c r="F26" s="32">
        <v>15</v>
      </c>
      <c r="G26" s="32" t="s">
        <v>25</v>
      </c>
      <c r="H26" s="32">
        <v>2</v>
      </c>
      <c r="I26" s="32">
        <v>75</v>
      </c>
      <c r="J26" s="32"/>
      <c r="K26" s="32"/>
      <c r="L26" s="32"/>
      <c r="M26" s="32"/>
      <c r="N26" s="32">
        <f>SUM(H26*100+I26)</f>
        <v>275</v>
      </c>
      <c r="O26" s="32"/>
      <c r="P26" s="32"/>
      <c r="Q26" s="32"/>
      <c r="R26" s="32"/>
      <c r="S26" s="32"/>
      <c r="T26" s="32"/>
      <c r="U26" s="32"/>
      <c r="V26" s="32"/>
      <c r="W26" s="32"/>
      <c r="X26" s="42" t="s">
        <v>103</v>
      </c>
    </row>
    <row r="27" spans="1:24" s="238" customFormat="1" x14ac:dyDescent="0.5">
      <c r="A27" s="253">
        <v>2601</v>
      </c>
      <c r="B27" s="33" t="s">
        <v>13</v>
      </c>
      <c r="C27" s="32">
        <v>37698</v>
      </c>
      <c r="D27" s="32">
        <v>773</v>
      </c>
      <c r="E27" s="32">
        <v>821</v>
      </c>
      <c r="F27" s="32">
        <v>15</v>
      </c>
      <c r="G27" s="32" t="s">
        <v>25</v>
      </c>
      <c r="H27" s="32">
        <v>2</v>
      </c>
      <c r="I27" s="32">
        <v>71</v>
      </c>
      <c r="J27" s="32"/>
      <c r="K27" s="32">
        <f>SUM(H27*100+I27)</f>
        <v>271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42" t="s">
        <v>235</v>
      </c>
    </row>
    <row r="28" spans="1:24" s="238" customFormat="1" x14ac:dyDescent="0.5">
      <c r="A28" s="253">
        <v>2602</v>
      </c>
      <c r="B28" s="33" t="s">
        <v>13</v>
      </c>
      <c r="C28" s="32">
        <v>10884</v>
      </c>
      <c r="D28" s="32">
        <v>97</v>
      </c>
      <c r="E28" s="32">
        <v>868</v>
      </c>
      <c r="F28" s="32">
        <v>15</v>
      </c>
      <c r="G28" s="32">
        <v>1</v>
      </c>
      <c r="H28" s="32" t="s">
        <v>25</v>
      </c>
      <c r="I28" s="32">
        <v>78</v>
      </c>
      <c r="J28" s="32">
        <f>SUM(G28*400+I28)</f>
        <v>478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42" t="s">
        <v>161</v>
      </c>
    </row>
    <row r="29" spans="1:24" s="238" customFormat="1" x14ac:dyDescent="0.5">
      <c r="A29" s="253">
        <v>2603</v>
      </c>
      <c r="B29" s="33" t="s">
        <v>13</v>
      </c>
      <c r="C29" s="32">
        <v>10885</v>
      </c>
      <c r="D29" s="32">
        <v>98</v>
      </c>
      <c r="E29" s="32">
        <v>8769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42" t="s">
        <v>161</v>
      </c>
    </row>
    <row r="30" spans="1:24" s="238" customFormat="1" x14ac:dyDescent="0.5">
      <c r="A30" s="253">
        <v>2604</v>
      </c>
      <c r="B30" s="33" t="s">
        <v>13</v>
      </c>
      <c r="C30" s="32">
        <v>42352</v>
      </c>
      <c r="D30" s="32">
        <v>775</v>
      </c>
      <c r="E30" s="32">
        <v>823</v>
      </c>
      <c r="F30" s="32">
        <v>8</v>
      </c>
      <c r="G30" s="32" t="s">
        <v>25</v>
      </c>
      <c r="H30" s="32">
        <v>2</v>
      </c>
      <c r="I30" s="32">
        <v>26.2</v>
      </c>
      <c r="J30" s="32"/>
      <c r="K30" s="32">
        <f>SUM(H30*100+I30)</f>
        <v>226.2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42" t="s">
        <v>32</v>
      </c>
    </row>
    <row r="31" spans="1:24" s="238" customFormat="1" x14ac:dyDescent="0.5">
      <c r="A31" s="253">
        <v>2605</v>
      </c>
      <c r="B31" s="33" t="s">
        <v>13</v>
      </c>
      <c r="C31" s="32">
        <v>41964</v>
      </c>
      <c r="D31" s="32">
        <v>774</v>
      </c>
      <c r="E31" s="32">
        <v>822</v>
      </c>
      <c r="F31" s="32">
        <v>8</v>
      </c>
      <c r="G31" s="32" t="s">
        <v>25</v>
      </c>
      <c r="H31" s="32">
        <v>1</v>
      </c>
      <c r="I31" s="32">
        <v>95</v>
      </c>
      <c r="J31" s="32"/>
      <c r="K31" s="32"/>
      <c r="L31" s="32"/>
      <c r="M31" s="32"/>
      <c r="N31" s="32">
        <f>SUM(H31*100+I31)</f>
        <v>195</v>
      </c>
      <c r="O31" s="32"/>
      <c r="P31" s="32"/>
      <c r="Q31" s="32"/>
      <c r="R31" s="32"/>
      <c r="S31" s="32"/>
      <c r="T31" s="32"/>
      <c r="U31" s="32"/>
      <c r="V31" s="32"/>
      <c r="W31" s="32"/>
      <c r="X31" s="42" t="s">
        <v>1047</v>
      </c>
    </row>
    <row r="32" spans="1:24" s="238" customFormat="1" x14ac:dyDescent="0.5">
      <c r="A32" s="253">
        <v>2606</v>
      </c>
      <c r="B32" s="33" t="s">
        <v>13</v>
      </c>
      <c r="C32" s="32">
        <v>1064</v>
      </c>
      <c r="D32" s="32">
        <v>3</v>
      </c>
      <c r="E32" s="32">
        <v>4584</v>
      </c>
      <c r="F32" s="32">
        <v>8</v>
      </c>
      <c r="G32" s="32" t="s">
        <v>25</v>
      </c>
      <c r="H32" s="32">
        <v>2</v>
      </c>
      <c r="I32" s="32">
        <v>24</v>
      </c>
      <c r="J32" s="32"/>
      <c r="K32" s="32">
        <f>SUM(H32*100+I32)</f>
        <v>224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42" t="s">
        <v>235</v>
      </c>
    </row>
    <row r="33" spans="1:24" s="238" customFormat="1" x14ac:dyDescent="0.5">
      <c r="A33" s="253">
        <v>2607</v>
      </c>
      <c r="B33" s="33" t="s">
        <v>13</v>
      </c>
      <c r="C33" s="32">
        <v>42351</v>
      </c>
      <c r="D33" s="32">
        <v>776</v>
      </c>
      <c r="E33" s="32">
        <v>824</v>
      </c>
      <c r="F33" s="32">
        <v>8</v>
      </c>
      <c r="G33" s="32">
        <v>2</v>
      </c>
      <c r="H33" s="32">
        <v>3</v>
      </c>
      <c r="I33" s="32">
        <v>62</v>
      </c>
      <c r="J33" s="32"/>
      <c r="K33" s="32"/>
      <c r="L33" s="32"/>
      <c r="M33" s="32"/>
      <c r="N33" s="32">
        <f>SUM(G33*400+H33*100+I33)</f>
        <v>1162</v>
      </c>
      <c r="O33" s="32"/>
      <c r="P33" s="32"/>
      <c r="Q33" s="32"/>
      <c r="R33" s="32"/>
      <c r="S33" s="32"/>
      <c r="T33" s="32"/>
      <c r="U33" s="32"/>
      <c r="V33" s="32"/>
      <c r="W33" s="32"/>
      <c r="X33" s="42" t="s">
        <v>203</v>
      </c>
    </row>
    <row r="34" spans="1:24" s="238" customFormat="1" x14ac:dyDescent="0.5">
      <c r="A34" s="253">
        <v>2608</v>
      </c>
      <c r="B34" s="33" t="s">
        <v>13</v>
      </c>
      <c r="C34" s="32">
        <v>1065</v>
      </c>
      <c r="D34" s="32">
        <v>6</v>
      </c>
      <c r="E34" s="32">
        <v>4585</v>
      </c>
      <c r="F34" s="32">
        <v>8</v>
      </c>
      <c r="G34" s="32" t="s">
        <v>25</v>
      </c>
      <c r="H34" s="32">
        <v>1</v>
      </c>
      <c r="I34" s="32">
        <v>92</v>
      </c>
      <c r="J34" s="32"/>
      <c r="K34" s="32">
        <f>SUM(H34*100+I34)</f>
        <v>192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42" t="s">
        <v>32</v>
      </c>
    </row>
    <row r="35" spans="1:24" s="238" customFormat="1" x14ac:dyDescent="0.5">
      <c r="A35" s="253">
        <v>2609</v>
      </c>
      <c r="B35" s="33" t="s">
        <v>13</v>
      </c>
      <c r="C35" s="32">
        <v>42356</v>
      </c>
      <c r="D35" s="32">
        <v>651</v>
      </c>
      <c r="E35" s="32">
        <v>618</v>
      </c>
      <c r="F35" s="32">
        <v>8</v>
      </c>
      <c r="G35" s="32" t="s">
        <v>25</v>
      </c>
      <c r="H35" s="32">
        <v>1</v>
      </c>
      <c r="I35" s="32">
        <v>96</v>
      </c>
      <c r="J35" s="32"/>
      <c r="K35" s="32">
        <f>SUM(H35*100+I35)</f>
        <v>196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42" t="s">
        <v>32</v>
      </c>
    </row>
    <row r="36" spans="1:24" s="238" customFormat="1" x14ac:dyDescent="0.5">
      <c r="A36" s="253">
        <v>2610</v>
      </c>
      <c r="B36" s="33" t="s">
        <v>13</v>
      </c>
      <c r="C36" s="32">
        <v>53959</v>
      </c>
      <c r="D36" s="32">
        <v>1163</v>
      </c>
      <c r="E36" s="32">
        <v>911</v>
      </c>
      <c r="F36" s="32">
        <v>4</v>
      </c>
      <c r="G36" s="32">
        <v>1</v>
      </c>
      <c r="H36" s="32">
        <v>3</v>
      </c>
      <c r="I36" s="32">
        <v>24.6</v>
      </c>
      <c r="J36" s="32"/>
      <c r="K36" s="32"/>
      <c r="L36" s="32"/>
      <c r="M36" s="32"/>
      <c r="N36" s="32">
        <f>SUM(G36*400+H36*100+I36)</f>
        <v>724.6</v>
      </c>
      <c r="O36" s="32"/>
      <c r="P36" s="32"/>
      <c r="Q36" s="32"/>
      <c r="R36" s="32"/>
      <c r="S36" s="32"/>
      <c r="T36" s="32"/>
      <c r="U36" s="32"/>
      <c r="V36" s="32"/>
      <c r="W36" s="32"/>
      <c r="X36" s="42" t="s">
        <v>905</v>
      </c>
    </row>
    <row r="37" spans="1:24" s="238" customFormat="1" x14ac:dyDescent="0.5">
      <c r="A37" s="319" t="s">
        <v>2043</v>
      </c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</row>
    <row r="38" spans="1:24" s="238" customFormat="1" x14ac:dyDescent="0.5">
      <c r="A38" s="323" t="s">
        <v>1102</v>
      </c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</row>
    <row r="39" spans="1:24" s="238" customFormat="1" x14ac:dyDescent="0.5">
      <c r="A39" s="324" t="s">
        <v>1069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</row>
    <row r="40" spans="1:24" s="238" customFormat="1" x14ac:dyDescent="0.5">
      <c r="A40" s="319" t="s">
        <v>1070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</row>
    <row r="41" spans="1:24" s="238" customFormat="1" x14ac:dyDescent="0.5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</row>
    <row r="42" spans="1:24" s="238" customFormat="1" x14ac:dyDescent="0.5">
      <c r="A42" s="325" t="s">
        <v>1071</v>
      </c>
      <c r="B42" s="219"/>
      <c r="C42" s="220"/>
      <c r="D42" s="327" t="s">
        <v>0</v>
      </c>
      <c r="E42" s="327" t="s">
        <v>1</v>
      </c>
      <c r="F42" s="220"/>
      <c r="G42" s="329" t="s">
        <v>18</v>
      </c>
      <c r="H42" s="330"/>
      <c r="I42" s="331"/>
      <c r="J42" s="332" t="s">
        <v>1088</v>
      </c>
      <c r="K42" s="333"/>
      <c r="L42" s="333"/>
      <c r="M42" s="333"/>
      <c r="N42" s="334"/>
      <c r="O42" s="335" t="s">
        <v>1101</v>
      </c>
      <c r="P42" s="335"/>
      <c r="Q42" s="335"/>
      <c r="R42" s="335"/>
      <c r="S42" s="335"/>
      <c r="T42" s="335"/>
      <c r="U42" s="335"/>
      <c r="V42" s="335"/>
      <c r="W42" s="335"/>
      <c r="X42" s="320" t="s">
        <v>12</v>
      </c>
    </row>
    <row r="43" spans="1:24" s="238" customFormat="1" x14ac:dyDescent="0.5">
      <c r="A43" s="326"/>
      <c r="B43" s="221" t="s">
        <v>1072</v>
      </c>
      <c r="C43" s="223" t="s">
        <v>1073</v>
      </c>
      <c r="D43" s="328"/>
      <c r="E43" s="328"/>
      <c r="F43" s="223" t="s">
        <v>1075</v>
      </c>
      <c r="G43" s="327" t="s">
        <v>19</v>
      </c>
      <c r="H43" s="336" t="s">
        <v>20</v>
      </c>
      <c r="I43" s="327" t="s">
        <v>21</v>
      </c>
      <c r="J43" s="225"/>
      <c r="K43" s="320" t="s">
        <v>1079</v>
      </c>
      <c r="L43" s="337" t="s">
        <v>1080</v>
      </c>
      <c r="M43" s="226"/>
      <c r="N43" s="234" t="s">
        <v>1086</v>
      </c>
      <c r="O43" s="338" t="s">
        <v>1071</v>
      </c>
      <c r="P43" s="219"/>
      <c r="Q43" s="219"/>
      <c r="R43" s="219"/>
      <c r="S43" s="341" t="s">
        <v>1088</v>
      </c>
      <c r="T43" s="342"/>
      <c r="U43" s="342"/>
      <c r="V43" s="342"/>
      <c r="W43" s="343"/>
      <c r="X43" s="321"/>
    </row>
    <row r="44" spans="1:24" s="238" customFormat="1" x14ac:dyDescent="0.5">
      <c r="A44" s="326"/>
      <c r="B44" s="221" t="s">
        <v>22</v>
      </c>
      <c r="C44" s="223" t="s">
        <v>1074</v>
      </c>
      <c r="D44" s="328"/>
      <c r="E44" s="328"/>
      <c r="F44" s="229" t="s">
        <v>1076</v>
      </c>
      <c r="G44" s="328"/>
      <c r="H44" s="336"/>
      <c r="I44" s="328"/>
      <c r="J44" s="225" t="s">
        <v>1078</v>
      </c>
      <c r="K44" s="321"/>
      <c r="L44" s="337"/>
      <c r="M44" s="230" t="s">
        <v>1081</v>
      </c>
      <c r="N44" s="234" t="s">
        <v>1085</v>
      </c>
      <c r="O44" s="339"/>
      <c r="P44" s="221"/>
      <c r="Q44" s="221" t="s">
        <v>1072</v>
      </c>
      <c r="R44" s="221" t="s">
        <v>1094</v>
      </c>
      <c r="S44" s="226"/>
      <c r="T44" s="344" t="s">
        <v>1079</v>
      </c>
      <c r="U44" s="320" t="s">
        <v>1080</v>
      </c>
      <c r="V44" s="233"/>
      <c r="W44" s="226" t="s">
        <v>1097</v>
      </c>
      <c r="X44" s="321"/>
    </row>
    <row r="45" spans="1:24" s="238" customFormat="1" x14ac:dyDescent="0.5">
      <c r="A45" s="326"/>
      <c r="B45" s="221"/>
      <c r="C45" s="223" t="s">
        <v>861</v>
      </c>
      <c r="D45" s="328"/>
      <c r="E45" s="328"/>
      <c r="F45" s="223" t="s">
        <v>1077</v>
      </c>
      <c r="G45" s="328"/>
      <c r="H45" s="336"/>
      <c r="I45" s="328"/>
      <c r="J45" s="225" t="s">
        <v>1082</v>
      </c>
      <c r="K45" s="321"/>
      <c r="L45" s="337"/>
      <c r="M45" s="230" t="s">
        <v>1084</v>
      </c>
      <c r="N45" s="234" t="s">
        <v>1087</v>
      </c>
      <c r="O45" s="339"/>
      <c r="P45" s="221" t="s">
        <v>1090</v>
      </c>
      <c r="Q45" s="221" t="s">
        <v>1091</v>
      </c>
      <c r="R45" s="221" t="s">
        <v>1095</v>
      </c>
      <c r="S45" s="230" t="s">
        <v>1078</v>
      </c>
      <c r="T45" s="345"/>
      <c r="U45" s="321"/>
      <c r="V45" s="233" t="s">
        <v>1081</v>
      </c>
      <c r="W45" s="230" t="s">
        <v>1098</v>
      </c>
      <c r="X45" s="321"/>
    </row>
    <row r="46" spans="1:24" s="238" customFormat="1" x14ac:dyDescent="0.5">
      <c r="A46" s="221"/>
      <c r="B46" s="221"/>
      <c r="C46" s="223"/>
      <c r="D46" s="223"/>
      <c r="E46" s="223"/>
      <c r="F46" s="223"/>
      <c r="G46" s="328"/>
      <c r="H46" s="336"/>
      <c r="I46" s="328"/>
      <c r="J46" s="225" t="s">
        <v>1083</v>
      </c>
      <c r="K46" s="321"/>
      <c r="L46" s="337"/>
      <c r="M46" s="230" t="s">
        <v>1085</v>
      </c>
      <c r="N46" s="234" t="s">
        <v>1072</v>
      </c>
      <c r="O46" s="339"/>
      <c r="P46" s="221"/>
      <c r="Q46" s="221" t="s">
        <v>1092</v>
      </c>
      <c r="R46" s="221" t="s">
        <v>1096</v>
      </c>
      <c r="S46" s="230" t="s">
        <v>1082</v>
      </c>
      <c r="T46" s="345"/>
      <c r="U46" s="321"/>
      <c r="V46" s="233" t="s">
        <v>1084</v>
      </c>
      <c r="W46" s="230" t="s">
        <v>1091</v>
      </c>
      <c r="X46" s="321"/>
    </row>
    <row r="47" spans="1:24" s="238" customFormat="1" x14ac:dyDescent="0.5">
      <c r="A47" s="193"/>
      <c r="B47" s="33"/>
      <c r="C47" s="32"/>
      <c r="D47" s="32"/>
      <c r="E47" s="32"/>
      <c r="F47" s="32"/>
      <c r="G47" s="32"/>
      <c r="H47" s="121"/>
      <c r="I47" s="32"/>
      <c r="J47" s="118"/>
      <c r="K47" s="32"/>
      <c r="L47" s="121"/>
      <c r="M47" s="32"/>
      <c r="N47" s="235"/>
      <c r="O47" s="340"/>
      <c r="P47" s="33"/>
      <c r="Q47" s="33" t="s">
        <v>1093</v>
      </c>
      <c r="R47" s="33"/>
      <c r="S47" s="228" t="s">
        <v>1083</v>
      </c>
      <c r="T47" s="346"/>
      <c r="U47" s="322"/>
      <c r="V47" s="236" t="s">
        <v>1085</v>
      </c>
      <c r="W47" s="228" t="s">
        <v>1099</v>
      </c>
      <c r="X47" s="322"/>
    </row>
    <row r="48" spans="1:24" s="238" customFormat="1" x14ac:dyDescent="0.5">
      <c r="A48" s="253">
        <v>2611</v>
      </c>
      <c r="B48" s="33" t="s">
        <v>13</v>
      </c>
      <c r="C48" s="32">
        <v>12122</v>
      </c>
      <c r="D48" s="32">
        <v>127</v>
      </c>
      <c r="E48" s="32">
        <v>9215</v>
      </c>
      <c r="F48" s="32">
        <v>4</v>
      </c>
      <c r="G48" s="32" t="s">
        <v>25</v>
      </c>
      <c r="H48" s="32">
        <v>3</v>
      </c>
      <c r="I48" s="32">
        <v>32.4</v>
      </c>
      <c r="J48" s="32"/>
      <c r="K48" s="32"/>
      <c r="L48" s="32"/>
      <c r="M48" s="32"/>
      <c r="N48" s="32">
        <f>SUM(H48*100+I48)</f>
        <v>332.4</v>
      </c>
      <c r="O48" s="32"/>
      <c r="P48" s="32"/>
      <c r="Q48" s="32"/>
      <c r="R48" s="32"/>
      <c r="S48" s="32"/>
      <c r="T48" s="32"/>
      <c r="U48" s="32"/>
      <c r="V48" s="32"/>
      <c r="W48" s="32"/>
      <c r="X48" s="42" t="s">
        <v>905</v>
      </c>
    </row>
    <row r="49" spans="1:24" s="238" customFormat="1" x14ac:dyDescent="0.5">
      <c r="A49" s="253">
        <v>2612</v>
      </c>
      <c r="B49" s="33" t="s">
        <v>13</v>
      </c>
      <c r="C49" s="32">
        <v>53418</v>
      </c>
      <c r="D49" s="32">
        <v>1165</v>
      </c>
      <c r="E49" s="32">
        <v>913</v>
      </c>
      <c r="F49" s="32">
        <v>4</v>
      </c>
      <c r="G49" s="32">
        <v>3</v>
      </c>
      <c r="H49" s="32">
        <v>3</v>
      </c>
      <c r="I49" s="32">
        <v>93.7</v>
      </c>
      <c r="J49" s="32">
        <f>SUM(G49*400+H49*100+I49)</f>
        <v>1593.7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42" t="s">
        <v>636</v>
      </c>
    </row>
    <row r="50" spans="1:24" s="238" customFormat="1" x14ac:dyDescent="0.5">
      <c r="A50" s="253">
        <v>2613</v>
      </c>
      <c r="B50" s="33" t="s">
        <v>13</v>
      </c>
      <c r="C50" s="32">
        <v>10839</v>
      </c>
      <c r="D50" s="32">
        <v>94</v>
      </c>
      <c r="E50" s="32">
        <v>8731</v>
      </c>
      <c r="F50" s="32"/>
      <c r="G50" s="32">
        <v>2</v>
      </c>
      <c r="H50" s="32" t="s">
        <v>25</v>
      </c>
      <c r="I50" s="32" t="s">
        <v>25</v>
      </c>
      <c r="J50" s="32">
        <f>SUM(G50*400)</f>
        <v>800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42" t="s">
        <v>161</v>
      </c>
    </row>
    <row r="51" spans="1:24" s="238" customFormat="1" x14ac:dyDescent="0.5">
      <c r="A51" s="253">
        <v>2614</v>
      </c>
      <c r="B51" s="33" t="s">
        <v>13</v>
      </c>
      <c r="C51" s="32">
        <v>1001</v>
      </c>
      <c r="D51" s="32">
        <v>383</v>
      </c>
      <c r="E51" s="32">
        <v>4388</v>
      </c>
      <c r="F51" s="32">
        <v>4</v>
      </c>
      <c r="G51" s="32">
        <v>1</v>
      </c>
      <c r="H51" s="32">
        <v>1</v>
      </c>
      <c r="I51" s="32">
        <v>2.9</v>
      </c>
      <c r="J51" s="32"/>
      <c r="K51" s="32"/>
      <c r="L51" s="32"/>
      <c r="M51" s="32"/>
      <c r="N51" s="32">
        <f>SUM(G51*400+H51*100+I51)</f>
        <v>502.9</v>
      </c>
      <c r="O51" s="32"/>
      <c r="P51" s="32"/>
      <c r="Q51" s="32"/>
      <c r="R51" s="32"/>
      <c r="S51" s="32"/>
      <c r="T51" s="32"/>
      <c r="U51" s="32"/>
      <c r="V51" s="32"/>
      <c r="W51" s="32"/>
      <c r="X51" s="42" t="s">
        <v>906</v>
      </c>
    </row>
    <row r="52" spans="1:24" s="238" customFormat="1" x14ac:dyDescent="0.5">
      <c r="A52" s="253">
        <v>2615</v>
      </c>
      <c r="B52" s="33" t="s">
        <v>13</v>
      </c>
      <c r="C52" s="32">
        <v>53623</v>
      </c>
      <c r="D52" s="32">
        <v>112</v>
      </c>
      <c r="E52" s="32">
        <v>3232</v>
      </c>
      <c r="F52" s="32">
        <v>14</v>
      </c>
      <c r="G52" s="32">
        <v>2</v>
      </c>
      <c r="H52" s="32">
        <v>3</v>
      </c>
      <c r="I52" s="32">
        <v>56.7</v>
      </c>
      <c r="J52" s="32">
        <f>SUM(G52*400+H52*100+I52)</f>
        <v>1156.7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42" t="s">
        <v>161</v>
      </c>
    </row>
    <row r="53" spans="1:24" s="238" customFormat="1" x14ac:dyDescent="0.5">
      <c r="A53" s="253">
        <v>2616</v>
      </c>
      <c r="B53" s="33" t="s">
        <v>13</v>
      </c>
      <c r="C53" s="32">
        <v>11801</v>
      </c>
      <c r="D53" s="32">
        <v>559</v>
      </c>
      <c r="E53" s="32">
        <v>9068</v>
      </c>
      <c r="F53" s="32">
        <v>14</v>
      </c>
      <c r="G53" s="32">
        <v>2</v>
      </c>
      <c r="H53" s="32" t="s">
        <v>25</v>
      </c>
      <c r="I53" s="32">
        <v>65.900000000000006</v>
      </c>
      <c r="J53" s="32">
        <f>SUM(G53*400+I53)</f>
        <v>865.9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42" t="s">
        <v>161</v>
      </c>
    </row>
    <row r="54" spans="1:24" s="238" customFormat="1" x14ac:dyDescent="0.5">
      <c r="A54" s="253">
        <v>2617</v>
      </c>
      <c r="B54" s="33" t="s">
        <v>13</v>
      </c>
      <c r="C54" s="32">
        <v>11826</v>
      </c>
      <c r="D54" s="32">
        <v>113</v>
      </c>
      <c r="E54" s="32">
        <v>1237</v>
      </c>
      <c r="F54" s="32"/>
      <c r="G54" s="32" t="s">
        <v>25</v>
      </c>
      <c r="H54" s="32">
        <v>3</v>
      </c>
      <c r="I54" s="32">
        <v>21.2</v>
      </c>
      <c r="J54" s="32"/>
      <c r="K54" s="32"/>
      <c r="L54" s="32">
        <f>SUM(H54*100+I54)</f>
        <v>321.2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42" t="s">
        <v>907</v>
      </c>
    </row>
    <row r="55" spans="1:24" s="238" customFormat="1" x14ac:dyDescent="0.5">
      <c r="A55" s="253">
        <v>2618</v>
      </c>
      <c r="B55" s="33" t="s">
        <v>13</v>
      </c>
      <c r="C55" s="32">
        <v>9520</v>
      </c>
      <c r="D55" s="32">
        <v>902</v>
      </c>
      <c r="E55" s="32">
        <v>8125</v>
      </c>
      <c r="F55" s="32"/>
      <c r="G55" s="32">
        <v>1</v>
      </c>
      <c r="H55" s="32" t="s">
        <v>25</v>
      </c>
      <c r="I55" s="32" t="s">
        <v>25</v>
      </c>
      <c r="J55" s="32">
        <f>SUM(G55*400)</f>
        <v>400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42" t="s">
        <v>636</v>
      </c>
    </row>
    <row r="56" spans="1:24" s="238" customFormat="1" x14ac:dyDescent="0.5">
      <c r="A56" s="253">
        <v>2619</v>
      </c>
      <c r="B56" s="33" t="s">
        <v>13</v>
      </c>
      <c r="C56" s="32">
        <v>51677</v>
      </c>
      <c r="D56" s="32">
        <v>115</v>
      </c>
      <c r="E56" s="32">
        <v>1239</v>
      </c>
      <c r="F56" s="32">
        <v>14</v>
      </c>
      <c r="G56" s="32">
        <v>1</v>
      </c>
      <c r="H56" s="32">
        <v>3</v>
      </c>
      <c r="I56" s="32">
        <v>77</v>
      </c>
      <c r="J56" s="32"/>
      <c r="K56" s="32"/>
      <c r="L56" s="32"/>
      <c r="M56" s="32"/>
      <c r="N56" s="32">
        <f>SUM(G56*400+H56*100+I56)</f>
        <v>777</v>
      </c>
      <c r="O56" s="32"/>
      <c r="P56" s="32"/>
      <c r="Q56" s="32"/>
      <c r="R56" s="32"/>
      <c r="S56" s="32"/>
      <c r="T56" s="32"/>
      <c r="U56" s="32"/>
      <c r="V56" s="32"/>
      <c r="W56" s="32"/>
      <c r="X56" s="42" t="s">
        <v>729</v>
      </c>
    </row>
    <row r="57" spans="1:24" s="238" customFormat="1" x14ac:dyDescent="0.5">
      <c r="A57" s="253">
        <v>2620</v>
      </c>
      <c r="B57" s="33" t="s">
        <v>13</v>
      </c>
      <c r="C57" s="32">
        <v>51678</v>
      </c>
      <c r="D57" s="32">
        <v>116</v>
      </c>
      <c r="E57" s="32">
        <v>1240</v>
      </c>
      <c r="F57" s="32">
        <v>14</v>
      </c>
      <c r="G57" s="32">
        <v>1</v>
      </c>
      <c r="H57" s="32">
        <v>3</v>
      </c>
      <c r="I57" s="32">
        <v>79</v>
      </c>
      <c r="J57" s="32"/>
      <c r="K57" s="32"/>
      <c r="L57" s="32"/>
      <c r="M57" s="32"/>
      <c r="N57" s="32">
        <f>SUM(G57*400+H57*100+I57)</f>
        <v>779</v>
      </c>
      <c r="O57" s="32"/>
      <c r="P57" s="32"/>
      <c r="Q57" s="32"/>
      <c r="R57" s="32"/>
      <c r="S57" s="32"/>
      <c r="T57" s="32"/>
      <c r="U57" s="32"/>
      <c r="V57" s="32"/>
      <c r="W57" s="32"/>
      <c r="X57" s="42" t="s">
        <v>203</v>
      </c>
    </row>
    <row r="58" spans="1:24" s="238" customFormat="1" x14ac:dyDescent="0.5">
      <c r="A58" s="253">
        <v>2621</v>
      </c>
      <c r="B58" s="33" t="s">
        <v>13</v>
      </c>
      <c r="C58" s="32">
        <v>11749</v>
      </c>
      <c r="D58" s="32">
        <v>555</v>
      </c>
      <c r="E58" s="32">
        <v>9033</v>
      </c>
      <c r="F58" s="32">
        <v>8</v>
      </c>
      <c r="G58" s="32">
        <v>1</v>
      </c>
      <c r="H58" s="32">
        <v>3</v>
      </c>
      <c r="I58" s="32">
        <v>79</v>
      </c>
      <c r="J58" s="32"/>
      <c r="K58" s="32"/>
      <c r="L58" s="32"/>
      <c r="M58" s="32"/>
      <c r="N58" s="32">
        <f>SUM(G58*400+H58*100+I58)</f>
        <v>779</v>
      </c>
      <c r="O58" s="32"/>
      <c r="P58" s="32"/>
      <c r="Q58" s="32"/>
      <c r="R58" s="32"/>
      <c r="S58" s="32"/>
      <c r="T58" s="32"/>
      <c r="U58" s="32"/>
      <c r="V58" s="32"/>
      <c r="W58" s="32"/>
      <c r="X58" s="42" t="s">
        <v>729</v>
      </c>
    </row>
    <row r="59" spans="1:24" s="238" customFormat="1" x14ac:dyDescent="0.5">
      <c r="A59" s="253">
        <v>2622</v>
      </c>
      <c r="B59" s="33" t="s">
        <v>13</v>
      </c>
      <c r="C59" s="32">
        <v>4391</v>
      </c>
      <c r="D59" s="32">
        <v>10</v>
      </c>
      <c r="E59" s="32">
        <v>5329</v>
      </c>
      <c r="F59" s="32">
        <v>8</v>
      </c>
      <c r="G59" s="32">
        <v>1</v>
      </c>
      <c r="H59" s="32" t="s">
        <v>25</v>
      </c>
      <c r="I59" s="32">
        <v>65</v>
      </c>
      <c r="J59" s="32">
        <f>SUM(G59*400+I59)</f>
        <v>465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42" t="s">
        <v>908</v>
      </c>
    </row>
    <row r="60" spans="1:24" s="238" customFormat="1" x14ac:dyDescent="0.5">
      <c r="A60" s="253">
        <v>2623</v>
      </c>
      <c r="B60" s="33" t="s">
        <v>13</v>
      </c>
      <c r="C60" s="32">
        <v>4354</v>
      </c>
      <c r="D60" s="32">
        <v>13</v>
      </c>
      <c r="E60" s="32">
        <v>5332</v>
      </c>
      <c r="F60" s="32">
        <v>8</v>
      </c>
      <c r="G60" s="32">
        <v>1</v>
      </c>
      <c r="H60" s="32" t="s">
        <v>25</v>
      </c>
      <c r="I60" s="32">
        <v>18</v>
      </c>
      <c r="J60" s="32"/>
      <c r="K60" s="32">
        <f>SUM(G60*400+I60)</f>
        <v>418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42" t="s">
        <v>32</v>
      </c>
    </row>
    <row r="61" spans="1:24" s="238" customFormat="1" x14ac:dyDescent="0.5">
      <c r="A61" s="253">
        <v>2624</v>
      </c>
      <c r="B61" s="33" t="s">
        <v>13</v>
      </c>
      <c r="C61" s="32">
        <v>4395</v>
      </c>
      <c r="D61" s="32">
        <v>14</v>
      </c>
      <c r="E61" s="32">
        <v>533</v>
      </c>
      <c r="F61" s="32">
        <v>8</v>
      </c>
      <c r="G61" s="32">
        <v>1</v>
      </c>
      <c r="H61" s="32" t="s">
        <v>25</v>
      </c>
      <c r="I61" s="32">
        <v>50</v>
      </c>
      <c r="J61" s="32"/>
      <c r="K61" s="32">
        <f>SUM(G61*400+I61)</f>
        <v>450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42" t="s">
        <v>32</v>
      </c>
    </row>
    <row r="62" spans="1:24" s="238" customFormat="1" x14ac:dyDescent="0.5">
      <c r="A62" s="253">
        <v>2625</v>
      </c>
      <c r="B62" s="33" t="s">
        <v>13</v>
      </c>
      <c r="C62" s="32">
        <v>42355</v>
      </c>
      <c r="D62" s="32">
        <v>666</v>
      </c>
      <c r="E62" s="32">
        <v>632</v>
      </c>
      <c r="F62" s="32">
        <v>8</v>
      </c>
      <c r="G62" s="32">
        <v>2</v>
      </c>
      <c r="H62" s="32">
        <v>2</v>
      </c>
      <c r="I62" s="32">
        <v>50</v>
      </c>
      <c r="J62" s="32">
        <f>SUM(G62*400+H62*100+I62)</f>
        <v>1050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42" t="s">
        <v>909</v>
      </c>
    </row>
    <row r="63" spans="1:24" s="238" customFormat="1" x14ac:dyDescent="0.5">
      <c r="A63" s="253">
        <v>2626</v>
      </c>
      <c r="B63" s="33" t="s">
        <v>13</v>
      </c>
      <c r="C63" s="32">
        <v>41940</v>
      </c>
      <c r="D63" s="32">
        <v>702</v>
      </c>
      <c r="E63" s="32">
        <v>669</v>
      </c>
      <c r="F63" s="32">
        <v>8</v>
      </c>
      <c r="G63" s="32">
        <v>5</v>
      </c>
      <c r="H63" s="32">
        <v>2</v>
      </c>
      <c r="I63" s="32">
        <v>45</v>
      </c>
      <c r="J63" s="32"/>
      <c r="K63" s="32"/>
      <c r="L63" s="32"/>
      <c r="M63" s="32"/>
      <c r="N63" s="32">
        <f>SUM(G63*400+H63*100+I63)</f>
        <v>2245</v>
      </c>
      <c r="O63" s="32"/>
      <c r="P63" s="32"/>
      <c r="Q63" s="32"/>
      <c r="R63" s="32"/>
      <c r="S63" s="32"/>
      <c r="T63" s="32"/>
      <c r="U63" s="32"/>
      <c r="V63" s="32"/>
      <c r="W63" s="32"/>
      <c r="X63" s="42" t="s">
        <v>203</v>
      </c>
    </row>
    <row r="64" spans="1:24" s="238" customFormat="1" x14ac:dyDescent="0.5">
      <c r="A64" s="253">
        <v>2627</v>
      </c>
      <c r="B64" s="33" t="s">
        <v>13</v>
      </c>
      <c r="C64" s="32">
        <v>42353</v>
      </c>
      <c r="D64" s="32">
        <v>704</v>
      </c>
      <c r="E64" s="32">
        <v>671</v>
      </c>
      <c r="F64" s="32">
        <v>4</v>
      </c>
      <c r="G64" s="32" t="s">
        <v>25</v>
      </c>
      <c r="H64" s="32">
        <v>1</v>
      </c>
      <c r="I64" s="32">
        <v>98</v>
      </c>
      <c r="J64" s="32"/>
      <c r="K64" s="32">
        <f>SUM(H64*100+I64)</f>
        <v>198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42" t="s">
        <v>122</v>
      </c>
    </row>
    <row r="65" spans="1:24" s="238" customFormat="1" x14ac:dyDescent="0.5">
      <c r="A65" s="253">
        <v>2628</v>
      </c>
      <c r="B65" s="33" t="s">
        <v>13</v>
      </c>
      <c r="C65" s="32">
        <v>41939</v>
      </c>
      <c r="D65" s="32">
        <v>705</v>
      </c>
      <c r="E65" s="32">
        <v>672</v>
      </c>
      <c r="F65" s="32">
        <v>8</v>
      </c>
      <c r="G65" s="32" t="s">
        <v>25</v>
      </c>
      <c r="H65" s="32" t="s">
        <v>25</v>
      </c>
      <c r="I65" s="32">
        <v>57.2</v>
      </c>
      <c r="J65" s="32"/>
      <c r="K65" s="32">
        <f>SUM(I65)</f>
        <v>57.2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42" t="s">
        <v>32</v>
      </c>
    </row>
    <row r="66" spans="1:24" s="238" customFormat="1" x14ac:dyDescent="0.5">
      <c r="A66" s="253">
        <v>2629</v>
      </c>
      <c r="B66" s="33" t="s">
        <v>13</v>
      </c>
      <c r="C66" s="32">
        <v>10054</v>
      </c>
      <c r="D66" s="32">
        <v>232</v>
      </c>
      <c r="E66" s="32">
        <v>8719</v>
      </c>
      <c r="F66" s="32">
        <v>8</v>
      </c>
      <c r="G66" s="32" t="s">
        <v>25</v>
      </c>
      <c r="H66" s="32" t="s">
        <v>25</v>
      </c>
      <c r="I66" s="32">
        <v>57</v>
      </c>
      <c r="J66" s="32"/>
      <c r="K66" s="32"/>
      <c r="L66" s="32"/>
      <c r="M66" s="32"/>
      <c r="N66" s="32">
        <f>SUM(I66)</f>
        <v>57</v>
      </c>
      <c r="O66" s="32"/>
      <c r="P66" s="32"/>
      <c r="Q66" s="32"/>
      <c r="R66" s="32"/>
      <c r="S66" s="32"/>
      <c r="T66" s="32"/>
      <c r="U66" s="32"/>
      <c r="V66" s="32"/>
      <c r="W66" s="32"/>
      <c r="X66" s="42" t="s">
        <v>788</v>
      </c>
    </row>
    <row r="67" spans="1:24" s="238" customFormat="1" x14ac:dyDescent="0.5">
      <c r="A67" s="253">
        <v>2630</v>
      </c>
      <c r="B67" s="33" t="s">
        <v>13</v>
      </c>
      <c r="C67" s="32">
        <v>10055</v>
      </c>
      <c r="D67" s="32">
        <v>233</v>
      </c>
      <c r="E67" s="32">
        <v>8369</v>
      </c>
      <c r="F67" s="32"/>
      <c r="G67" s="32" t="s">
        <v>25</v>
      </c>
      <c r="H67" s="32" t="s">
        <v>25</v>
      </c>
      <c r="I67" s="32">
        <v>60.5</v>
      </c>
      <c r="J67" s="32"/>
      <c r="K67" s="32">
        <f>SUM(I67)</f>
        <v>60.5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42" t="s">
        <v>802</v>
      </c>
    </row>
    <row r="68" spans="1:24" s="238" customFormat="1" x14ac:dyDescent="0.5">
      <c r="A68" s="253">
        <v>2631</v>
      </c>
      <c r="B68" s="33" t="s">
        <v>13</v>
      </c>
      <c r="C68" s="32">
        <v>41938</v>
      </c>
      <c r="D68" s="32">
        <v>706</v>
      </c>
      <c r="E68" s="32">
        <v>673</v>
      </c>
      <c r="F68" s="32">
        <v>8</v>
      </c>
      <c r="G68" s="32" t="s">
        <v>25</v>
      </c>
      <c r="H68" s="32">
        <v>1</v>
      </c>
      <c r="I68" s="32">
        <v>61</v>
      </c>
      <c r="J68" s="32"/>
      <c r="K68" s="32">
        <f>SUM(H68*100+I68)</f>
        <v>161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42" t="s">
        <v>235</v>
      </c>
    </row>
    <row r="69" spans="1:24" s="238" customFormat="1" x14ac:dyDescent="0.5">
      <c r="A69" s="253">
        <v>2632</v>
      </c>
      <c r="B69" s="33" t="s">
        <v>13</v>
      </c>
      <c r="C69" s="32">
        <v>53423</v>
      </c>
      <c r="D69" s="32">
        <v>99</v>
      </c>
      <c r="E69" s="32">
        <v>1233</v>
      </c>
      <c r="F69" s="32">
        <v>8</v>
      </c>
      <c r="G69" s="32">
        <v>3</v>
      </c>
      <c r="H69" s="32">
        <v>3</v>
      </c>
      <c r="I69" s="32">
        <v>94</v>
      </c>
      <c r="J69" s="32"/>
      <c r="K69" s="32"/>
      <c r="L69" s="32"/>
      <c r="M69" s="32"/>
      <c r="N69" s="32">
        <f>SUM(G69*100+H69*100+I69)</f>
        <v>694</v>
      </c>
      <c r="O69" s="32"/>
      <c r="P69" s="32"/>
      <c r="Q69" s="32"/>
      <c r="R69" s="32"/>
      <c r="S69" s="32"/>
      <c r="T69" s="32"/>
      <c r="U69" s="32"/>
      <c r="V69" s="32"/>
      <c r="W69" s="32"/>
      <c r="X69" s="42" t="s">
        <v>96</v>
      </c>
    </row>
    <row r="70" spans="1:24" s="238" customFormat="1" x14ac:dyDescent="0.5">
      <c r="A70" s="253">
        <v>2633</v>
      </c>
      <c r="B70" s="33" t="s">
        <v>13</v>
      </c>
      <c r="C70" s="32">
        <v>9894</v>
      </c>
      <c r="D70" s="32">
        <v>918</v>
      </c>
      <c r="E70" s="32">
        <v>8715</v>
      </c>
      <c r="F70" s="32">
        <v>8</v>
      </c>
      <c r="G70" s="32">
        <v>3</v>
      </c>
      <c r="H70" s="32">
        <v>3</v>
      </c>
      <c r="I70" s="32">
        <v>94</v>
      </c>
      <c r="J70" s="32"/>
      <c r="K70" s="32"/>
      <c r="L70" s="32"/>
      <c r="M70" s="32"/>
      <c r="N70" s="32">
        <f>SUM(G70*100+H70*100+I70)</f>
        <v>694</v>
      </c>
      <c r="O70" s="32"/>
      <c r="P70" s="32"/>
      <c r="Q70" s="32"/>
      <c r="R70" s="32"/>
      <c r="S70" s="32"/>
      <c r="T70" s="32"/>
      <c r="U70" s="32"/>
      <c r="V70" s="32"/>
      <c r="W70" s="32"/>
      <c r="X70" s="42" t="s">
        <v>910</v>
      </c>
    </row>
    <row r="71" spans="1:24" s="238" customFormat="1" x14ac:dyDescent="0.5">
      <c r="A71" s="253">
        <v>2634</v>
      </c>
      <c r="B71" s="33" t="s">
        <v>13</v>
      </c>
      <c r="C71" s="32">
        <v>339</v>
      </c>
      <c r="D71" s="32">
        <v>363</v>
      </c>
      <c r="E71" s="32">
        <v>4159</v>
      </c>
      <c r="F71" s="32">
        <v>8</v>
      </c>
      <c r="G71" s="32">
        <v>8</v>
      </c>
      <c r="H71" s="32">
        <v>2</v>
      </c>
      <c r="I71" s="32">
        <v>99.9</v>
      </c>
      <c r="J71" s="32"/>
      <c r="K71" s="32"/>
      <c r="L71" s="32"/>
      <c r="M71" s="32"/>
      <c r="N71" s="32">
        <f>SUM(G71*100+H71*100+I71)</f>
        <v>1099.9000000000001</v>
      </c>
      <c r="O71" s="32"/>
      <c r="P71" s="32"/>
      <c r="Q71" s="32"/>
      <c r="R71" s="32"/>
      <c r="S71" s="32"/>
      <c r="T71" s="32"/>
      <c r="U71" s="32"/>
      <c r="V71" s="32"/>
      <c r="W71" s="32"/>
      <c r="X71" s="42" t="s">
        <v>203</v>
      </c>
    </row>
    <row r="72" spans="1:24" s="238" customFormat="1" x14ac:dyDescent="0.5">
      <c r="A72" s="253">
        <v>2635</v>
      </c>
      <c r="B72" s="33" t="s">
        <v>13</v>
      </c>
      <c r="C72" s="32">
        <v>38573</v>
      </c>
      <c r="D72" s="32">
        <v>32</v>
      </c>
      <c r="E72" s="32">
        <v>1166</v>
      </c>
      <c r="F72" s="32">
        <v>8</v>
      </c>
      <c r="G72" s="33">
        <v>1</v>
      </c>
      <c r="H72" s="32" t="s">
        <v>25</v>
      </c>
      <c r="I72" s="32">
        <v>89</v>
      </c>
      <c r="J72" s="32"/>
      <c r="K72" s="32"/>
      <c r="L72" s="32"/>
      <c r="M72" s="32"/>
      <c r="N72" s="33">
        <f>SUM(G72*100+I72)</f>
        <v>189</v>
      </c>
      <c r="O72" s="32"/>
      <c r="P72" s="32"/>
      <c r="Q72" s="32"/>
      <c r="R72" s="32"/>
      <c r="S72" s="32"/>
      <c r="T72" s="32"/>
      <c r="U72" s="32"/>
      <c r="V72" s="32"/>
      <c r="W72" s="32"/>
      <c r="X72" s="42" t="s">
        <v>193</v>
      </c>
    </row>
    <row r="73" spans="1:24" s="238" customFormat="1" x14ac:dyDescent="0.5">
      <c r="A73" s="253">
        <v>2636</v>
      </c>
      <c r="B73" s="33" t="s">
        <v>13</v>
      </c>
      <c r="C73" s="32">
        <v>51621</v>
      </c>
      <c r="D73" s="32">
        <v>122</v>
      </c>
      <c r="E73" s="32">
        <v>1710</v>
      </c>
      <c r="F73" s="32">
        <v>4</v>
      </c>
      <c r="G73" s="32">
        <v>4</v>
      </c>
      <c r="H73" s="32">
        <v>2</v>
      </c>
      <c r="I73" s="32">
        <v>48</v>
      </c>
      <c r="J73" s="32"/>
      <c r="K73" s="32"/>
      <c r="L73" s="32"/>
      <c r="M73" s="32"/>
      <c r="N73" s="32">
        <f>SUM(G73*400+H73*100+I73)</f>
        <v>1848</v>
      </c>
      <c r="O73" s="32"/>
      <c r="P73" s="32"/>
      <c r="Q73" s="32"/>
      <c r="R73" s="32"/>
      <c r="S73" s="32"/>
      <c r="T73" s="32"/>
      <c r="U73" s="32"/>
      <c r="V73" s="32"/>
      <c r="W73" s="32"/>
      <c r="X73" s="42" t="s">
        <v>911</v>
      </c>
    </row>
    <row r="74" spans="1:24" s="238" customFormat="1" x14ac:dyDescent="0.5">
      <c r="A74" s="319" t="s">
        <v>2044</v>
      </c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</row>
    <row r="75" spans="1:24" s="238" customFormat="1" x14ac:dyDescent="0.5">
      <c r="A75" s="323" t="s">
        <v>1102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</row>
    <row r="76" spans="1:24" s="238" customFormat="1" x14ac:dyDescent="0.5">
      <c r="A76" s="324" t="s">
        <v>1069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</row>
    <row r="77" spans="1:24" s="238" customFormat="1" x14ac:dyDescent="0.5">
      <c r="A77" s="319" t="s">
        <v>1070</v>
      </c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</row>
    <row r="78" spans="1:24" s="238" customFormat="1" x14ac:dyDescent="0.5">
      <c r="A78" s="240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</row>
    <row r="79" spans="1:24" s="238" customFormat="1" x14ac:dyDescent="0.5">
      <c r="A79" s="325" t="s">
        <v>1071</v>
      </c>
      <c r="B79" s="219"/>
      <c r="C79" s="220"/>
      <c r="D79" s="327" t="s">
        <v>0</v>
      </c>
      <c r="E79" s="327" t="s">
        <v>1</v>
      </c>
      <c r="F79" s="220"/>
      <c r="G79" s="329" t="s">
        <v>18</v>
      </c>
      <c r="H79" s="330"/>
      <c r="I79" s="331"/>
      <c r="J79" s="332" t="s">
        <v>1088</v>
      </c>
      <c r="K79" s="333"/>
      <c r="L79" s="333"/>
      <c r="M79" s="333"/>
      <c r="N79" s="334"/>
      <c r="O79" s="335" t="s">
        <v>1101</v>
      </c>
      <c r="P79" s="335"/>
      <c r="Q79" s="335"/>
      <c r="R79" s="335"/>
      <c r="S79" s="335"/>
      <c r="T79" s="335"/>
      <c r="U79" s="335"/>
      <c r="V79" s="335"/>
      <c r="W79" s="335"/>
      <c r="X79" s="320" t="s">
        <v>12</v>
      </c>
    </row>
    <row r="80" spans="1:24" s="238" customFormat="1" x14ac:dyDescent="0.5">
      <c r="A80" s="326"/>
      <c r="B80" s="221" t="s">
        <v>1072</v>
      </c>
      <c r="C80" s="223" t="s">
        <v>1073</v>
      </c>
      <c r="D80" s="328"/>
      <c r="E80" s="328"/>
      <c r="F80" s="223" t="s">
        <v>1075</v>
      </c>
      <c r="G80" s="327" t="s">
        <v>19</v>
      </c>
      <c r="H80" s="336" t="s">
        <v>20</v>
      </c>
      <c r="I80" s="327" t="s">
        <v>21</v>
      </c>
      <c r="J80" s="225"/>
      <c r="K80" s="320" t="s">
        <v>1079</v>
      </c>
      <c r="L80" s="337" t="s">
        <v>1080</v>
      </c>
      <c r="M80" s="226"/>
      <c r="N80" s="234" t="s">
        <v>1086</v>
      </c>
      <c r="O80" s="338" t="s">
        <v>1071</v>
      </c>
      <c r="P80" s="219"/>
      <c r="Q80" s="219"/>
      <c r="R80" s="219"/>
      <c r="S80" s="341" t="s">
        <v>1088</v>
      </c>
      <c r="T80" s="342"/>
      <c r="U80" s="342"/>
      <c r="V80" s="342"/>
      <c r="W80" s="343"/>
      <c r="X80" s="321"/>
    </row>
    <row r="81" spans="1:24" s="238" customFormat="1" x14ac:dyDescent="0.5">
      <c r="A81" s="326"/>
      <c r="B81" s="221" t="s">
        <v>22</v>
      </c>
      <c r="C81" s="223" t="s">
        <v>1074</v>
      </c>
      <c r="D81" s="328"/>
      <c r="E81" s="328"/>
      <c r="F81" s="229" t="s">
        <v>1076</v>
      </c>
      <c r="G81" s="328"/>
      <c r="H81" s="336"/>
      <c r="I81" s="328"/>
      <c r="J81" s="225" t="s">
        <v>1078</v>
      </c>
      <c r="K81" s="321"/>
      <c r="L81" s="337"/>
      <c r="M81" s="230" t="s">
        <v>1081</v>
      </c>
      <c r="N81" s="234" t="s">
        <v>1085</v>
      </c>
      <c r="O81" s="339"/>
      <c r="P81" s="221"/>
      <c r="Q81" s="221" t="s">
        <v>1072</v>
      </c>
      <c r="R81" s="221" t="s">
        <v>1094</v>
      </c>
      <c r="S81" s="226"/>
      <c r="T81" s="344" t="s">
        <v>1079</v>
      </c>
      <c r="U81" s="320" t="s">
        <v>1080</v>
      </c>
      <c r="V81" s="233"/>
      <c r="W81" s="226" t="s">
        <v>1097</v>
      </c>
      <c r="X81" s="321"/>
    </row>
    <row r="82" spans="1:24" s="238" customFormat="1" x14ac:dyDescent="0.5">
      <c r="A82" s="326"/>
      <c r="B82" s="221"/>
      <c r="C82" s="223" t="s">
        <v>861</v>
      </c>
      <c r="D82" s="328"/>
      <c r="E82" s="328"/>
      <c r="F82" s="223" t="s">
        <v>1077</v>
      </c>
      <c r="G82" s="328"/>
      <c r="H82" s="336"/>
      <c r="I82" s="328"/>
      <c r="J82" s="225" t="s">
        <v>1082</v>
      </c>
      <c r="K82" s="321"/>
      <c r="L82" s="337"/>
      <c r="M82" s="230" t="s">
        <v>1084</v>
      </c>
      <c r="N82" s="234" t="s">
        <v>1087</v>
      </c>
      <c r="O82" s="339"/>
      <c r="P82" s="221" t="s">
        <v>1090</v>
      </c>
      <c r="Q82" s="221" t="s">
        <v>1091</v>
      </c>
      <c r="R82" s="221" t="s">
        <v>1095</v>
      </c>
      <c r="S82" s="230" t="s">
        <v>1078</v>
      </c>
      <c r="T82" s="345"/>
      <c r="U82" s="321"/>
      <c r="V82" s="233" t="s">
        <v>1081</v>
      </c>
      <c r="W82" s="230" t="s">
        <v>1098</v>
      </c>
      <c r="X82" s="321"/>
    </row>
    <row r="83" spans="1:24" s="238" customFormat="1" x14ac:dyDescent="0.5">
      <c r="A83" s="221"/>
      <c r="B83" s="221"/>
      <c r="C83" s="223"/>
      <c r="D83" s="223"/>
      <c r="E83" s="223"/>
      <c r="F83" s="223"/>
      <c r="G83" s="328"/>
      <c r="H83" s="336"/>
      <c r="I83" s="328"/>
      <c r="J83" s="225" t="s">
        <v>1083</v>
      </c>
      <c r="K83" s="321"/>
      <c r="L83" s="337"/>
      <c r="M83" s="230" t="s">
        <v>1085</v>
      </c>
      <c r="N83" s="234" t="s">
        <v>1072</v>
      </c>
      <c r="O83" s="339"/>
      <c r="P83" s="221"/>
      <c r="Q83" s="221" t="s">
        <v>1092</v>
      </c>
      <c r="R83" s="221" t="s">
        <v>1096</v>
      </c>
      <c r="S83" s="230" t="s">
        <v>1082</v>
      </c>
      <c r="T83" s="345"/>
      <c r="U83" s="321"/>
      <c r="V83" s="233" t="s">
        <v>1084</v>
      </c>
      <c r="W83" s="230" t="s">
        <v>1091</v>
      </c>
      <c r="X83" s="321"/>
    </row>
    <row r="84" spans="1:24" s="238" customFormat="1" x14ac:dyDescent="0.5">
      <c r="A84" s="193"/>
      <c r="B84" s="33"/>
      <c r="C84" s="32"/>
      <c r="D84" s="32"/>
      <c r="E84" s="32"/>
      <c r="F84" s="32"/>
      <c r="G84" s="32"/>
      <c r="H84" s="121"/>
      <c r="I84" s="32"/>
      <c r="J84" s="118"/>
      <c r="K84" s="32"/>
      <c r="L84" s="121"/>
      <c r="M84" s="32"/>
      <c r="N84" s="235"/>
      <c r="O84" s="340"/>
      <c r="P84" s="33"/>
      <c r="Q84" s="33" t="s">
        <v>1093</v>
      </c>
      <c r="R84" s="33"/>
      <c r="S84" s="228" t="s">
        <v>1083</v>
      </c>
      <c r="T84" s="346"/>
      <c r="U84" s="322"/>
      <c r="V84" s="236" t="s">
        <v>1085</v>
      </c>
      <c r="W84" s="228" t="s">
        <v>1099</v>
      </c>
      <c r="X84" s="322"/>
    </row>
    <row r="85" spans="1:24" s="238" customFormat="1" x14ac:dyDescent="0.5">
      <c r="A85" s="253">
        <v>2637</v>
      </c>
      <c r="B85" s="33" t="s">
        <v>13</v>
      </c>
      <c r="C85" s="32">
        <v>1578</v>
      </c>
      <c r="D85" s="32">
        <v>402</v>
      </c>
      <c r="E85" s="32">
        <v>4676</v>
      </c>
      <c r="F85" s="32">
        <v>4</v>
      </c>
      <c r="G85" s="32">
        <v>2</v>
      </c>
      <c r="H85" s="32">
        <v>3</v>
      </c>
      <c r="I85" s="32">
        <v>59.9</v>
      </c>
      <c r="J85" s="32"/>
      <c r="K85" s="32"/>
      <c r="L85" s="32"/>
      <c r="M85" s="32"/>
      <c r="N85" s="32">
        <f>SUM(G85*400+H85*100+I85)</f>
        <v>1159.9000000000001</v>
      </c>
      <c r="O85" s="32"/>
      <c r="P85" s="32"/>
      <c r="Q85" s="32"/>
      <c r="R85" s="32"/>
      <c r="S85" s="32"/>
      <c r="T85" s="32"/>
      <c r="U85" s="32"/>
      <c r="V85" s="32"/>
      <c r="W85" s="32"/>
      <c r="X85" s="42" t="s">
        <v>912</v>
      </c>
    </row>
    <row r="86" spans="1:24" s="238" customFormat="1" x14ac:dyDescent="0.5">
      <c r="A86" s="253">
        <v>2638</v>
      </c>
      <c r="B86" s="33" t="s">
        <v>13</v>
      </c>
      <c r="C86" s="32">
        <v>378</v>
      </c>
      <c r="D86" s="32">
        <v>365</v>
      </c>
      <c r="E86" s="32">
        <v>4196</v>
      </c>
      <c r="F86" s="32">
        <v>8</v>
      </c>
      <c r="G86" s="32">
        <v>3</v>
      </c>
      <c r="H86" s="32">
        <v>1</v>
      </c>
      <c r="I86" s="32">
        <v>76.7</v>
      </c>
      <c r="J86" s="32"/>
      <c r="K86" s="32">
        <f>SUM(G86*400+H86*100+I86)</f>
        <v>1376.7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42" t="s">
        <v>32</v>
      </c>
    </row>
    <row r="87" spans="1:24" s="238" customFormat="1" x14ac:dyDescent="0.5">
      <c r="A87" s="253">
        <v>2639</v>
      </c>
      <c r="B87" s="33" t="s">
        <v>13</v>
      </c>
      <c r="C87" s="32">
        <v>38578</v>
      </c>
      <c r="D87" s="32">
        <v>45</v>
      </c>
      <c r="E87" s="32">
        <v>1179</v>
      </c>
      <c r="F87" s="32">
        <v>8</v>
      </c>
      <c r="G87" s="32" t="s">
        <v>25</v>
      </c>
      <c r="H87" s="32">
        <v>2</v>
      </c>
      <c r="I87" s="32">
        <v>36</v>
      </c>
      <c r="J87" s="32"/>
      <c r="K87" s="32">
        <f>SUM(H87*100+I87)</f>
        <v>236</v>
      </c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42" t="s">
        <v>32</v>
      </c>
    </row>
    <row r="88" spans="1:24" s="238" customFormat="1" x14ac:dyDescent="0.5">
      <c r="A88" s="253">
        <v>2640</v>
      </c>
      <c r="B88" s="33" t="s">
        <v>13</v>
      </c>
      <c r="C88" s="32">
        <v>38579</v>
      </c>
      <c r="D88" s="32">
        <v>46</v>
      </c>
      <c r="E88" s="32">
        <v>1180</v>
      </c>
      <c r="F88" s="32">
        <v>8</v>
      </c>
      <c r="G88" s="32" t="s">
        <v>25</v>
      </c>
      <c r="H88" s="32">
        <v>2</v>
      </c>
      <c r="I88" s="32">
        <v>20</v>
      </c>
      <c r="J88" s="32"/>
      <c r="K88" s="32">
        <f>SUM(H88*100+I88)</f>
        <v>220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42" t="s">
        <v>235</v>
      </c>
    </row>
    <row r="89" spans="1:24" s="238" customFormat="1" x14ac:dyDescent="0.5">
      <c r="A89" s="253">
        <v>2641</v>
      </c>
      <c r="B89" s="33" t="s">
        <v>13</v>
      </c>
      <c r="C89" s="32">
        <v>38580</v>
      </c>
      <c r="D89" s="32">
        <v>47</v>
      </c>
      <c r="E89" s="32">
        <v>1181</v>
      </c>
      <c r="F89" s="32">
        <v>8</v>
      </c>
      <c r="G89" s="32" t="s">
        <v>25</v>
      </c>
      <c r="H89" s="32">
        <v>2</v>
      </c>
      <c r="I89" s="32">
        <v>41</v>
      </c>
      <c r="J89" s="32"/>
      <c r="K89" s="32"/>
      <c r="L89" s="32"/>
      <c r="M89" s="32"/>
      <c r="N89" s="32">
        <f>SUM(H89*100+I89)</f>
        <v>241</v>
      </c>
      <c r="O89" s="32"/>
      <c r="P89" s="32"/>
      <c r="Q89" s="32"/>
      <c r="R89" s="32"/>
      <c r="S89" s="32"/>
      <c r="T89" s="32"/>
      <c r="U89" s="32"/>
      <c r="V89" s="32"/>
      <c r="W89" s="32"/>
      <c r="X89" s="42" t="s">
        <v>856</v>
      </c>
    </row>
    <row r="90" spans="1:24" s="238" customFormat="1" x14ac:dyDescent="0.5">
      <c r="A90" s="253">
        <v>2642</v>
      </c>
      <c r="B90" s="33" t="s">
        <v>13</v>
      </c>
      <c r="C90" s="32">
        <v>51697</v>
      </c>
      <c r="D90" s="32">
        <v>143</v>
      </c>
      <c r="E90" s="32">
        <v>1729</v>
      </c>
      <c r="F90" s="32">
        <v>8</v>
      </c>
      <c r="G90" s="32">
        <v>4</v>
      </c>
      <c r="H90" s="32">
        <v>2</v>
      </c>
      <c r="I90" s="32">
        <v>18</v>
      </c>
      <c r="J90" s="32"/>
      <c r="K90" s="32"/>
      <c r="L90" s="32"/>
      <c r="M90" s="32"/>
      <c r="N90" s="32">
        <f>SUM(G90*400+H90*100+I90)</f>
        <v>1818</v>
      </c>
      <c r="O90" s="32"/>
      <c r="P90" s="32"/>
      <c r="Q90" s="32"/>
      <c r="R90" s="32"/>
      <c r="S90" s="32"/>
      <c r="T90" s="32"/>
      <c r="U90" s="32"/>
      <c r="V90" s="32"/>
      <c r="W90" s="32"/>
      <c r="X90" s="42" t="s">
        <v>898</v>
      </c>
    </row>
    <row r="91" spans="1:24" s="238" customFormat="1" x14ac:dyDescent="0.5">
      <c r="A91" s="253">
        <v>2643</v>
      </c>
      <c r="B91" s="33" t="s">
        <v>13</v>
      </c>
      <c r="C91" s="32">
        <v>38582</v>
      </c>
      <c r="D91" s="32">
        <v>49</v>
      </c>
      <c r="E91" s="32">
        <v>1183</v>
      </c>
      <c r="F91" s="32">
        <v>8</v>
      </c>
      <c r="G91" s="32" t="s">
        <v>25</v>
      </c>
      <c r="H91" s="32">
        <v>1</v>
      </c>
      <c r="I91" s="32">
        <v>47.1</v>
      </c>
      <c r="J91" s="32"/>
      <c r="K91" s="32"/>
      <c r="L91" s="32"/>
      <c r="M91" s="32"/>
      <c r="N91" s="32">
        <f>SUM(H91*100+I91)</f>
        <v>147.1</v>
      </c>
      <c r="O91" s="32"/>
      <c r="P91" s="32"/>
      <c r="Q91" s="32"/>
      <c r="R91" s="32"/>
      <c r="S91" s="32"/>
      <c r="T91" s="32"/>
      <c r="U91" s="32"/>
      <c r="V91" s="32"/>
      <c r="W91" s="32"/>
      <c r="X91" s="42" t="s">
        <v>899</v>
      </c>
    </row>
    <row r="92" spans="1:24" s="238" customFormat="1" x14ac:dyDescent="0.5">
      <c r="A92" s="253">
        <v>2644</v>
      </c>
      <c r="B92" s="33" t="s">
        <v>13</v>
      </c>
      <c r="C92" s="32">
        <v>10891</v>
      </c>
      <c r="D92" s="32">
        <v>22</v>
      </c>
      <c r="E92" s="32">
        <v>8758</v>
      </c>
      <c r="F92" s="32">
        <v>8</v>
      </c>
      <c r="G92" s="32" t="s">
        <v>25</v>
      </c>
      <c r="H92" s="32">
        <v>1</v>
      </c>
      <c r="I92" s="32">
        <v>47.1</v>
      </c>
      <c r="J92" s="32"/>
      <c r="K92" s="32">
        <f>SUM(H92*100+I92)</f>
        <v>147.1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42" t="s">
        <v>32</v>
      </c>
    </row>
    <row r="93" spans="1:24" s="238" customFormat="1" x14ac:dyDescent="0.5">
      <c r="A93" s="253">
        <v>2645</v>
      </c>
      <c r="B93" s="33" t="s">
        <v>13</v>
      </c>
      <c r="C93" s="32">
        <v>10892</v>
      </c>
      <c r="D93" s="32">
        <v>23</v>
      </c>
      <c r="E93" s="32">
        <v>8759</v>
      </c>
      <c r="F93" s="32">
        <v>8</v>
      </c>
      <c r="G93" s="32" t="s">
        <v>25</v>
      </c>
      <c r="H93" s="32">
        <v>1</v>
      </c>
      <c r="I93" s="32">
        <v>47.1</v>
      </c>
      <c r="J93" s="32"/>
      <c r="K93" s="32">
        <f>SUM(H93*100+I93)</f>
        <v>147.1</v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42" t="s">
        <v>32</v>
      </c>
    </row>
    <row r="94" spans="1:24" s="238" customFormat="1" x14ac:dyDescent="0.5">
      <c r="A94" s="253">
        <v>2646</v>
      </c>
      <c r="B94" s="33" t="s">
        <v>13</v>
      </c>
      <c r="C94" s="32">
        <v>38583</v>
      </c>
      <c r="D94" s="32">
        <v>50</v>
      </c>
      <c r="E94" s="32">
        <v>1184</v>
      </c>
      <c r="F94" s="32">
        <v>8</v>
      </c>
      <c r="G94" s="32" t="s">
        <v>25</v>
      </c>
      <c r="H94" s="32" t="s">
        <v>25</v>
      </c>
      <c r="I94" s="32">
        <v>90</v>
      </c>
      <c r="J94" s="32"/>
      <c r="K94" s="32">
        <f>SUM(I94)</f>
        <v>90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42" t="s">
        <v>32</v>
      </c>
    </row>
    <row r="95" spans="1:24" s="238" customFormat="1" x14ac:dyDescent="0.5">
      <c r="A95" s="253">
        <v>2647</v>
      </c>
      <c r="B95" s="33" t="s">
        <v>13</v>
      </c>
      <c r="C95" s="32">
        <v>38584</v>
      </c>
      <c r="D95" s="32">
        <v>53</v>
      </c>
      <c r="E95" s="32">
        <v>1185</v>
      </c>
      <c r="F95" s="32">
        <v>8</v>
      </c>
      <c r="G95" s="32" t="s">
        <v>25</v>
      </c>
      <c r="H95" s="32">
        <v>1</v>
      </c>
      <c r="I95" s="32">
        <v>73</v>
      </c>
      <c r="J95" s="32"/>
      <c r="K95" s="32"/>
      <c r="L95" s="32">
        <f>SUM(H95*100+I95)</f>
        <v>173</v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42" t="s">
        <v>1053</v>
      </c>
    </row>
    <row r="96" spans="1:24" s="238" customFormat="1" x14ac:dyDescent="0.5">
      <c r="A96" s="253">
        <v>2648</v>
      </c>
      <c r="B96" s="33" t="s">
        <v>13</v>
      </c>
      <c r="C96" s="32">
        <v>53624</v>
      </c>
      <c r="D96" s="32">
        <v>147</v>
      </c>
      <c r="E96" s="32">
        <v>1732</v>
      </c>
      <c r="F96" s="32">
        <v>8</v>
      </c>
      <c r="G96" s="32">
        <v>3</v>
      </c>
      <c r="H96" s="32" t="s">
        <v>25</v>
      </c>
      <c r="I96" s="32">
        <v>17</v>
      </c>
      <c r="J96" s="32"/>
      <c r="K96" s="32">
        <f>SUM(G96*400+I96)</f>
        <v>1217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42" t="s">
        <v>32</v>
      </c>
    </row>
    <row r="97" spans="1:24" s="238" customFormat="1" x14ac:dyDescent="0.5">
      <c r="A97" s="253">
        <v>2649</v>
      </c>
      <c r="B97" s="33" t="s">
        <v>13</v>
      </c>
      <c r="C97" s="32">
        <v>51700</v>
      </c>
      <c r="D97" s="32">
        <v>148</v>
      </c>
      <c r="E97" s="32">
        <v>6</v>
      </c>
      <c r="F97" s="32">
        <v>8</v>
      </c>
      <c r="G97" s="32" t="s">
        <v>25</v>
      </c>
      <c r="H97" s="32">
        <v>2</v>
      </c>
      <c r="I97" s="32">
        <v>2</v>
      </c>
      <c r="J97" s="32"/>
      <c r="K97" s="32">
        <f>SUM(H97*100+I97)</f>
        <v>202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42" t="s">
        <v>32</v>
      </c>
    </row>
    <row r="98" spans="1:24" s="238" customFormat="1" x14ac:dyDescent="0.5">
      <c r="A98" s="253">
        <v>2650</v>
      </c>
      <c r="B98" s="33" t="s">
        <v>13</v>
      </c>
      <c r="C98" s="32">
        <v>3939</v>
      </c>
      <c r="D98" s="32">
        <v>450</v>
      </c>
      <c r="E98" s="32">
        <v>5053</v>
      </c>
      <c r="F98" s="32">
        <v>8</v>
      </c>
      <c r="G98" s="32" t="s">
        <v>25</v>
      </c>
      <c r="H98" s="32">
        <v>1</v>
      </c>
      <c r="I98" s="32">
        <v>78</v>
      </c>
      <c r="J98" s="32"/>
      <c r="K98" s="32"/>
      <c r="L98" s="32"/>
      <c r="M98" s="32"/>
      <c r="N98" s="32">
        <f>SUM(H98*100+I98)</f>
        <v>178</v>
      </c>
      <c r="O98" s="32"/>
      <c r="P98" s="32"/>
      <c r="Q98" s="32"/>
      <c r="R98" s="32"/>
      <c r="S98" s="32"/>
      <c r="T98" s="32"/>
      <c r="U98" s="32"/>
      <c r="V98" s="32"/>
      <c r="W98" s="32"/>
      <c r="X98" s="42" t="s">
        <v>103</v>
      </c>
    </row>
    <row r="99" spans="1:24" s="238" customFormat="1" x14ac:dyDescent="0.5">
      <c r="A99" s="253">
        <v>2651</v>
      </c>
      <c r="B99" s="33" t="s">
        <v>13</v>
      </c>
      <c r="C99" s="32">
        <v>65890</v>
      </c>
      <c r="D99" s="32">
        <v>347</v>
      </c>
      <c r="E99" s="32">
        <v>10</v>
      </c>
      <c r="F99" s="32">
        <v>8</v>
      </c>
      <c r="G99" s="32">
        <v>1</v>
      </c>
      <c r="H99" s="32" t="s">
        <v>25</v>
      </c>
      <c r="I99" s="32">
        <v>0.2</v>
      </c>
      <c r="J99" s="32"/>
      <c r="K99" s="32"/>
      <c r="L99" s="32">
        <f>SUM(G99*400+I99)</f>
        <v>400.2</v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42" t="s">
        <v>150</v>
      </c>
    </row>
    <row r="100" spans="1:24" s="238" customFormat="1" x14ac:dyDescent="0.5">
      <c r="A100" s="253">
        <v>2652</v>
      </c>
      <c r="B100" s="33" t="s">
        <v>13</v>
      </c>
      <c r="C100" s="32">
        <v>65889</v>
      </c>
      <c r="D100" s="32">
        <v>346</v>
      </c>
      <c r="E100" s="32">
        <v>9</v>
      </c>
      <c r="F100" s="32"/>
      <c r="G100" s="32">
        <v>1</v>
      </c>
      <c r="H100" s="32">
        <v>1</v>
      </c>
      <c r="I100" s="32">
        <v>0.3</v>
      </c>
      <c r="J100" s="32"/>
      <c r="K100" s="32">
        <f>SUM(G100*400+H100*100+I100)</f>
        <v>500.3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42" t="s">
        <v>1054</v>
      </c>
    </row>
    <row r="101" spans="1:24" s="238" customFormat="1" x14ac:dyDescent="0.5">
      <c r="A101" s="253">
        <v>2653</v>
      </c>
      <c r="B101" s="33" t="s">
        <v>13</v>
      </c>
      <c r="C101" s="32">
        <v>65887</v>
      </c>
      <c r="D101" s="32">
        <v>344</v>
      </c>
      <c r="E101" s="32">
        <v>7</v>
      </c>
      <c r="F101" s="32">
        <v>8</v>
      </c>
      <c r="G101" s="32">
        <v>1</v>
      </c>
      <c r="H101" s="32">
        <v>3</v>
      </c>
      <c r="I101" s="32">
        <v>19.2</v>
      </c>
      <c r="J101" s="32"/>
      <c r="K101" s="32">
        <f>SUM(G101*400+H101*100+I101)</f>
        <v>719.2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42" t="s">
        <v>122</v>
      </c>
    </row>
    <row r="102" spans="1:24" s="238" customFormat="1" x14ac:dyDescent="0.5">
      <c r="A102" s="253">
        <v>2654</v>
      </c>
      <c r="B102" s="33" t="s">
        <v>13</v>
      </c>
      <c r="C102" s="32">
        <v>51710</v>
      </c>
      <c r="D102" s="32">
        <v>166</v>
      </c>
      <c r="E102" s="32">
        <v>1749</v>
      </c>
      <c r="F102" s="32">
        <v>8</v>
      </c>
      <c r="G102" s="32">
        <v>1</v>
      </c>
      <c r="H102" s="32">
        <v>2</v>
      </c>
      <c r="I102" s="32">
        <v>77.900000000000006</v>
      </c>
      <c r="J102" s="32"/>
      <c r="K102" s="32"/>
      <c r="L102" s="32">
        <f>SUM(G102*400+H102*100+I102)</f>
        <v>677.9</v>
      </c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2" t="s">
        <v>150</v>
      </c>
    </row>
    <row r="103" spans="1:24" s="238" customFormat="1" x14ac:dyDescent="0.5">
      <c r="A103" s="253">
        <v>2655</v>
      </c>
      <c r="B103" s="33" t="s">
        <v>13</v>
      </c>
      <c r="C103" s="32">
        <v>52942</v>
      </c>
      <c r="D103" s="32">
        <v>170</v>
      </c>
      <c r="E103" s="32">
        <v>1752</v>
      </c>
      <c r="F103" s="32">
        <v>8</v>
      </c>
      <c r="G103" s="32">
        <v>1</v>
      </c>
      <c r="H103" s="32">
        <v>3</v>
      </c>
      <c r="I103" s="32">
        <v>75</v>
      </c>
      <c r="J103" s="32"/>
      <c r="K103" s="32"/>
      <c r="L103" s="32"/>
      <c r="M103" s="32"/>
      <c r="N103" s="32">
        <f>SUM(G103*400+H103*100+I103)</f>
        <v>775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42" t="s">
        <v>729</v>
      </c>
    </row>
    <row r="104" spans="1:24" s="238" customFormat="1" x14ac:dyDescent="0.5">
      <c r="A104" s="253">
        <v>2656</v>
      </c>
      <c r="B104" s="33" t="s">
        <v>13</v>
      </c>
      <c r="C104" s="32">
        <v>9062</v>
      </c>
      <c r="D104" s="32">
        <v>887</v>
      </c>
      <c r="E104" s="32">
        <v>7692</v>
      </c>
      <c r="F104" s="32">
        <v>8</v>
      </c>
      <c r="G104" s="32">
        <v>2</v>
      </c>
      <c r="H104" s="32">
        <v>1</v>
      </c>
      <c r="I104" s="32">
        <v>0.6</v>
      </c>
      <c r="J104" s="32"/>
      <c r="K104" s="32"/>
      <c r="L104" s="32"/>
      <c r="M104" s="32"/>
      <c r="N104" s="32">
        <f>SUM(G104*400+H104*100+I104)</f>
        <v>900.6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42" t="s">
        <v>203</v>
      </c>
    </row>
    <row r="105" spans="1:24" s="238" customFormat="1" x14ac:dyDescent="0.5">
      <c r="A105" s="253">
        <v>2657</v>
      </c>
      <c r="B105" s="33" t="s">
        <v>13</v>
      </c>
      <c r="C105" s="32">
        <v>51713</v>
      </c>
      <c r="D105" s="32">
        <v>173</v>
      </c>
      <c r="E105" s="32">
        <v>1755</v>
      </c>
      <c r="F105" s="32">
        <v>8</v>
      </c>
      <c r="G105" s="32">
        <v>4</v>
      </c>
      <c r="H105" s="32">
        <v>1</v>
      </c>
      <c r="I105" s="32">
        <v>5</v>
      </c>
      <c r="J105" s="32"/>
      <c r="K105" s="32"/>
      <c r="L105" s="32"/>
      <c r="M105" s="32"/>
      <c r="N105" s="32">
        <f>SUM(G105*400+H105*100+I105)</f>
        <v>1705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42" t="s">
        <v>203</v>
      </c>
    </row>
    <row r="106" spans="1:24" s="238" customFormat="1" x14ac:dyDescent="0.5">
      <c r="A106" s="253">
        <v>2658</v>
      </c>
      <c r="B106" s="33" t="s">
        <v>13</v>
      </c>
      <c r="C106" s="32">
        <v>12179</v>
      </c>
      <c r="D106" s="32">
        <v>25</v>
      </c>
      <c r="E106" s="32">
        <v>9248</v>
      </c>
      <c r="F106" s="32">
        <v>8</v>
      </c>
      <c r="G106" s="32" t="s">
        <v>25</v>
      </c>
      <c r="H106" s="32">
        <v>3</v>
      </c>
      <c r="I106" s="32">
        <v>21</v>
      </c>
      <c r="J106" s="32"/>
      <c r="K106" s="32">
        <f>SUM(H106*100+I106)</f>
        <v>321</v>
      </c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42" t="s">
        <v>32</v>
      </c>
    </row>
    <row r="107" spans="1:24" s="238" customFormat="1" x14ac:dyDescent="0.5">
      <c r="A107" s="253">
        <v>2659</v>
      </c>
      <c r="B107" s="33" t="s">
        <v>13</v>
      </c>
      <c r="C107" s="32">
        <v>51718</v>
      </c>
      <c r="D107" s="32">
        <v>178</v>
      </c>
      <c r="E107" s="32">
        <v>3883</v>
      </c>
      <c r="F107" s="32">
        <v>8</v>
      </c>
      <c r="G107" s="32">
        <v>1</v>
      </c>
      <c r="H107" s="32">
        <v>2</v>
      </c>
      <c r="I107" s="32">
        <v>13</v>
      </c>
      <c r="J107" s="32"/>
      <c r="K107" s="32"/>
      <c r="L107" s="32"/>
      <c r="M107" s="32"/>
      <c r="N107" s="32">
        <f>SUM(G107*400+H107*100+I107)</f>
        <v>613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42" t="s">
        <v>193</v>
      </c>
    </row>
    <row r="108" spans="1:24" s="238" customFormat="1" x14ac:dyDescent="0.5">
      <c r="A108" s="253">
        <v>2660</v>
      </c>
      <c r="B108" s="33" t="s">
        <v>13</v>
      </c>
      <c r="C108" s="32">
        <v>51719</v>
      </c>
      <c r="D108" s="32">
        <v>179</v>
      </c>
      <c r="E108" s="32">
        <v>1759</v>
      </c>
      <c r="F108" s="32">
        <v>8</v>
      </c>
      <c r="G108" s="32">
        <v>1</v>
      </c>
      <c r="H108" s="32">
        <v>2</v>
      </c>
      <c r="I108" s="32" t="s">
        <v>25</v>
      </c>
      <c r="J108" s="32">
        <f>SUM(G108*400+H108*100)</f>
        <v>600</v>
      </c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42" t="s">
        <v>161</v>
      </c>
    </row>
    <row r="109" spans="1:24" s="238" customFormat="1" x14ac:dyDescent="0.5">
      <c r="A109" s="253">
        <v>2661</v>
      </c>
      <c r="B109" s="33" t="s">
        <v>13</v>
      </c>
      <c r="C109" s="32">
        <v>3919</v>
      </c>
      <c r="D109" s="32">
        <v>442</v>
      </c>
      <c r="E109" s="32">
        <v>4978</v>
      </c>
      <c r="F109" s="32">
        <v>8</v>
      </c>
      <c r="G109" s="32" t="s">
        <v>25</v>
      </c>
      <c r="H109" s="32">
        <v>1</v>
      </c>
      <c r="I109" s="32">
        <v>65.3</v>
      </c>
      <c r="J109" s="32"/>
      <c r="K109" s="32">
        <f>SUM(H109*100+I109)</f>
        <v>165.3</v>
      </c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42" t="s">
        <v>122</v>
      </c>
    </row>
    <row r="110" spans="1:24" s="238" customFormat="1" x14ac:dyDescent="0.5">
      <c r="A110" s="253">
        <v>2662</v>
      </c>
      <c r="B110" s="33" t="s">
        <v>13</v>
      </c>
      <c r="C110" s="32">
        <v>38587</v>
      </c>
      <c r="D110" s="32">
        <v>65</v>
      </c>
      <c r="E110" s="32">
        <v>1206</v>
      </c>
      <c r="F110" s="32">
        <v>8</v>
      </c>
      <c r="G110" s="32" t="s">
        <v>25</v>
      </c>
      <c r="H110" s="32">
        <v>2</v>
      </c>
      <c r="I110" s="32">
        <v>70</v>
      </c>
      <c r="J110" s="32"/>
      <c r="K110" s="32"/>
      <c r="L110" s="32"/>
      <c r="M110" s="32"/>
      <c r="N110" s="32">
        <f>SUM(H110*100+I110)</f>
        <v>270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42" t="s">
        <v>852</v>
      </c>
    </row>
    <row r="111" spans="1:24" s="238" customFormat="1" x14ac:dyDescent="0.5">
      <c r="A111" s="319" t="s">
        <v>2045</v>
      </c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</row>
    <row r="112" spans="1:24" s="238" customFormat="1" x14ac:dyDescent="0.5">
      <c r="A112" s="323" t="s">
        <v>1102</v>
      </c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</row>
    <row r="113" spans="1:24" s="238" customFormat="1" x14ac:dyDescent="0.5">
      <c r="A113" s="324" t="s">
        <v>1069</v>
      </c>
      <c r="B113" s="324"/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</row>
    <row r="114" spans="1:24" s="238" customFormat="1" x14ac:dyDescent="0.5">
      <c r="A114" s="319" t="s">
        <v>1070</v>
      </c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</row>
    <row r="115" spans="1:24" s="238" customFormat="1" x14ac:dyDescent="0.5">
      <c r="A115" s="240"/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</row>
    <row r="116" spans="1:24" s="238" customFormat="1" x14ac:dyDescent="0.5">
      <c r="A116" s="325" t="s">
        <v>1071</v>
      </c>
      <c r="B116" s="219"/>
      <c r="C116" s="220"/>
      <c r="D116" s="327" t="s">
        <v>0</v>
      </c>
      <c r="E116" s="327" t="s">
        <v>1</v>
      </c>
      <c r="F116" s="220"/>
      <c r="G116" s="329" t="s">
        <v>18</v>
      </c>
      <c r="H116" s="330"/>
      <c r="I116" s="331"/>
      <c r="J116" s="332" t="s">
        <v>1088</v>
      </c>
      <c r="K116" s="333"/>
      <c r="L116" s="333"/>
      <c r="M116" s="333"/>
      <c r="N116" s="334"/>
      <c r="O116" s="335" t="s">
        <v>1101</v>
      </c>
      <c r="P116" s="335"/>
      <c r="Q116" s="335"/>
      <c r="R116" s="335"/>
      <c r="S116" s="335"/>
      <c r="T116" s="335"/>
      <c r="U116" s="335"/>
      <c r="V116" s="335"/>
      <c r="W116" s="335"/>
      <c r="X116" s="320" t="s">
        <v>12</v>
      </c>
    </row>
    <row r="117" spans="1:24" s="238" customFormat="1" x14ac:dyDescent="0.5">
      <c r="A117" s="326"/>
      <c r="B117" s="221" t="s">
        <v>1072</v>
      </c>
      <c r="C117" s="223" t="s">
        <v>1073</v>
      </c>
      <c r="D117" s="328"/>
      <c r="E117" s="328"/>
      <c r="F117" s="223" t="s">
        <v>1075</v>
      </c>
      <c r="G117" s="327" t="s">
        <v>19</v>
      </c>
      <c r="H117" s="336" t="s">
        <v>20</v>
      </c>
      <c r="I117" s="327" t="s">
        <v>21</v>
      </c>
      <c r="J117" s="225"/>
      <c r="K117" s="320" t="s">
        <v>1079</v>
      </c>
      <c r="L117" s="337" t="s">
        <v>1080</v>
      </c>
      <c r="M117" s="226"/>
      <c r="N117" s="234" t="s">
        <v>1086</v>
      </c>
      <c r="O117" s="338" t="s">
        <v>1071</v>
      </c>
      <c r="P117" s="219"/>
      <c r="Q117" s="219"/>
      <c r="R117" s="219"/>
      <c r="S117" s="341" t="s">
        <v>1088</v>
      </c>
      <c r="T117" s="342"/>
      <c r="U117" s="342"/>
      <c r="V117" s="342"/>
      <c r="W117" s="343"/>
      <c r="X117" s="321"/>
    </row>
    <row r="118" spans="1:24" s="238" customFormat="1" x14ac:dyDescent="0.5">
      <c r="A118" s="326"/>
      <c r="B118" s="221" t="s">
        <v>22</v>
      </c>
      <c r="C118" s="223" t="s">
        <v>1074</v>
      </c>
      <c r="D118" s="328"/>
      <c r="E118" s="328"/>
      <c r="F118" s="229" t="s">
        <v>1076</v>
      </c>
      <c r="G118" s="328"/>
      <c r="H118" s="336"/>
      <c r="I118" s="328"/>
      <c r="J118" s="225" t="s">
        <v>1078</v>
      </c>
      <c r="K118" s="321"/>
      <c r="L118" s="337"/>
      <c r="M118" s="230" t="s">
        <v>1081</v>
      </c>
      <c r="N118" s="234" t="s">
        <v>1085</v>
      </c>
      <c r="O118" s="339"/>
      <c r="P118" s="221"/>
      <c r="Q118" s="221" t="s">
        <v>1072</v>
      </c>
      <c r="R118" s="221" t="s">
        <v>1094</v>
      </c>
      <c r="S118" s="226"/>
      <c r="T118" s="344" t="s">
        <v>1079</v>
      </c>
      <c r="U118" s="320" t="s">
        <v>1080</v>
      </c>
      <c r="V118" s="233"/>
      <c r="W118" s="226" t="s">
        <v>1097</v>
      </c>
      <c r="X118" s="321"/>
    </row>
    <row r="119" spans="1:24" s="238" customFormat="1" x14ac:dyDescent="0.5">
      <c r="A119" s="326"/>
      <c r="B119" s="221"/>
      <c r="C119" s="223" t="s">
        <v>861</v>
      </c>
      <c r="D119" s="328"/>
      <c r="E119" s="328"/>
      <c r="F119" s="223" t="s">
        <v>1077</v>
      </c>
      <c r="G119" s="328"/>
      <c r="H119" s="336"/>
      <c r="I119" s="328"/>
      <c r="J119" s="225" t="s">
        <v>1082</v>
      </c>
      <c r="K119" s="321"/>
      <c r="L119" s="337"/>
      <c r="M119" s="230" t="s">
        <v>1084</v>
      </c>
      <c r="N119" s="234" t="s">
        <v>1087</v>
      </c>
      <c r="O119" s="339"/>
      <c r="P119" s="221" t="s">
        <v>1090</v>
      </c>
      <c r="Q119" s="221" t="s">
        <v>1091</v>
      </c>
      <c r="R119" s="221" t="s">
        <v>1095</v>
      </c>
      <c r="S119" s="230" t="s">
        <v>1078</v>
      </c>
      <c r="T119" s="345"/>
      <c r="U119" s="321"/>
      <c r="V119" s="233" t="s">
        <v>1081</v>
      </c>
      <c r="W119" s="230" t="s">
        <v>1098</v>
      </c>
      <c r="X119" s="321"/>
    </row>
    <row r="120" spans="1:24" s="238" customFormat="1" x14ac:dyDescent="0.5">
      <c r="A120" s="221"/>
      <c r="B120" s="221"/>
      <c r="C120" s="223"/>
      <c r="D120" s="223"/>
      <c r="E120" s="223"/>
      <c r="F120" s="223"/>
      <c r="G120" s="328"/>
      <c r="H120" s="336"/>
      <c r="I120" s="328"/>
      <c r="J120" s="225" t="s">
        <v>1083</v>
      </c>
      <c r="K120" s="321"/>
      <c r="L120" s="337"/>
      <c r="M120" s="230" t="s">
        <v>1085</v>
      </c>
      <c r="N120" s="234" t="s">
        <v>1072</v>
      </c>
      <c r="O120" s="339"/>
      <c r="P120" s="221"/>
      <c r="Q120" s="221" t="s">
        <v>1092</v>
      </c>
      <c r="R120" s="221" t="s">
        <v>1096</v>
      </c>
      <c r="S120" s="230" t="s">
        <v>1082</v>
      </c>
      <c r="T120" s="345"/>
      <c r="U120" s="321"/>
      <c r="V120" s="233" t="s">
        <v>1084</v>
      </c>
      <c r="W120" s="230" t="s">
        <v>1091</v>
      </c>
      <c r="X120" s="321"/>
    </row>
    <row r="121" spans="1:24" s="238" customFormat="1" x14ac:dyDescent="0.5">
      <c r="A121" s="193"/>
      <c r="B121" s="33"/>
      <c r="C121" s="32"/>
      <c r="D121" s="32"/>
      <c r="E121" s="32"/>
      <c r="F121" s="32"/>
      <c r="G121" s="32"/>
      <c r="H121" s="121"/>
      <c r="I121" s="32"/>
      <c r="J121" s="118"/>
      <c r="K121" s="32"/>
      <c r="L121" s="121"/>
      <c r="M121" s="32"/>
      <c r="N121" s="235"/>
      <c r="O121" s="340"/>
      <c r="P121" s="33"/>
      <c r="Q121" s="33" t="s">
        <v>1093</v>
      </c>
      <c r="R121" s="33"/>
      <c r="S121" s="228" t="s">
        <v>1083</v>
      </c>
      <c r="T121" s="346"/>
      <c r="U121" s="322"/>
      <c r="V121" s="236" t="s">
        <v>1085</v>
      </c>
      <c r="W121" s="228" t="s">
        <v>1099</v>
      </c>
      <c r="X121" s="322"/>
    </row>
    <row r="122" spans="1:24" s="238" customFormat="1" x14ac:dyDescent="0.5">
      <c r="A122" s="253">
        <v>2663</v>
      </c>
      <c r="B122" s="33" t="s">
        <v>13</v>
      </c>
      <c r="C122" s="32">
        <v>5271</v>
      </c>
      <c r="D122" s="32">
        <v>491</v>
      </c>
      <c r="E122" s="32">
        <v>5861</v>
      </c>
      <c r="F122" s="32">
        <v>8</v>
      </c>
      <c r="G122" s="32" t="s">
        <v>25</v>
      </c>
      <c r="H122" s="32">
        <v>2</v>
      </c>
      <c r="I122" s="32">
        <v>88</v>
      </c>
      <c r="J122" s="32"/>
      <c r="K122" s="32">
        <f>SUM(H122*100+I122)</f>
        <v>288</v>
      </c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42" t="s">
        <v>32</v>
      </c>
    </row>
    <row r="123" spans="1:24" s="238" customFormat="1" x14ac:dyDescent="0.5">
      <c r="A123" s="253">
        <v>2664</v>
      </c>
      <c r="B123" s="33" t="s">
        <v>13</v>
      </c>
      <c r="C123" s="32">
        <v>7350</v>
      </c>
      <c r="D123" s="32">
        <v>880</v>
      </c>
      <c r="E123" s="32">
        <v>6477</v>
      </c>
      <c r="F123" s="32">
        <v>8</v>
      </c>
      <c r="G123" s="32">
        <v>1</v>
      </c>
      <c r="H123" s="32">
        <v>2</v>
      </c>
      <c r="I123" s="32">
        <v>64</v>
      </c>
      <c r="J123" s="32"/>
      <c r="K123" s="32"/>
      <c r="L123" s="32"/>
      <c r="M123" s="32"/>
      <c r="N123" s="32">
        <f>SUM(G123*400+H123*100+I123)</f>
        <v>664</v>
      </c>
      <c r="O123" s="32"/>
      <c r="P123" s="32"/>
      <c r="Q123" s="32"/>
      <c r="R123" s="32"/>
      <c r="S123" s="32"/>
      <c r="T123" s="32"/>
      <c r="U123" s="32"/>
      <c r="V123" s="32"/>
      <c r="W123" s="32"/>
      <c r="X123" s="42" t="s">
        <v>103</v>
      </c>
    </row>
    <row r="124" spans="1:24" s="238" customFormat="1" x14ac:dyDescent="0.5">
      <c r="A124" s="253">
        <v>2665</v>
      </c>
      <c r="B124" s="33" t="s">
        <v>13</v>
      </c>
      <c r="C124" s="32">
        <v>1010</v>
      </c>
      <c r="D124" s="32">
        <v>376</v>
      </c>
      <c r="E124" s="32">
        <v>4457</v>
      </c>
      <c r="F124" s="32">
        <v>8</v>
      </c>
      <c r="G124" s="32">
        <v>1</v>
      </c>
      <c r="H124" s="32">
        <v>2</v>
      </c>
      <c r="I124" s="32">
        <v>61</v>
      </c>
      <c r="J124" s="32"/>
      <c r="K124" s="32"/>
      <c r="L124" s="32"/>
      <c r="M124" s="32"/>
      <c r="N124" s="32">
        <f>SUM(G124*400+H124*100+I124)</f>
        <v>661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42" t="s">
        <v>913</v>
      </c>
    </row>
    <row r="125" spans="1:24" s="238" customFormat="1" x14ac:dyDescent="0.5">
      <c r="A125" s="253">
        <v>2666</v>
      </c>
      <c r="B125" s="33" t="s">
        <v>13</v>
      </c>
      <c r="C125" s="32">
        <v>7332</v>
      </c>
      <c r="D125" s="32">
        <v>877</v>
      </c>
      <c r="E125" s="32">
        <v>6459</v>
      </c>
      <c r="F125" s="32"/>
      <c r="G125" s="32">
        <v>1</v>
      </c>
      <c r="H125" s="32">
        <v>1</v>
      </c>
      <c r="I125" s="32">
        <v>6.7</v>
      </c>
      <c r="J125" s="32"/>
      <c r="K125" s="32">
        <f>SUM(G125*400+H125*100+I125)</f>
        <v>506.7</v>
      </c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42" t="s">
        <v>32</v>
      </c>
    </row>
    <row r="126" spans="1:24" s="238" customFormat="1" x14ac:dyDescent="0.5">
      <c r="A126" s="253">
        <v>2667</v>
      </c>
      <c r="B126" s="33" t="s">
        <v>13</v>
      </c>
      <c r="C126" s="32">
        <v>11992</v>
      </c>
      <c r="D126" s="32">
        <v>956</v>
      </c>
      <c r="E126" s="32">
        <v>9161</v>
      </c>
      <c r="F126" s="32">
        <v>8</v>
      </c>
      <c r="G126" s="32" t="s">
        <v>25</v>
      </c>
      <c r="H126" s="32">
        <v>1</v>
      </c>
      <c r="I126" s="32">
        <v>94.3</v>
      </c>
      <c r="J126" s="32"/>
      <c r="K126" s="32"/>
      <c r="L126" s="32"/>
      <c r="M126" s="32"/>
      <c r="N126" s="32">
        <f>SUM(H126*100+I126)</f>
        <v>194.3</v>
      </c>
      <c r="O126" s="32"/>
      <c r="P126" s="32"/>
      <c r="Q126" s="32"/>
      <c r="R126" s="32"/>
      <c r="S126" s="32"/>
      <c r="T126" s="32"/>
      <c r="U126" s="32"/>
      <c r="V126" s="32"/>
      <c r="W126" s="32"/>
      <c r="X126" s="42" t="s">
        <v>914</v>
      </c>
    </row>
    <row r="127" spans="1:24" s="238" customFormat="1" x14ac:dyDescent="0.5">
      <c r="A127" s="253">
        <v>2668</v>
      </c>
      <c r="B127" s="33" t="s">
        <v>13</v>
      </c>
      <c r="C127" s="32">
        <v>11991</v>
      </c>
      <c r="D127" s="32">
        <v>964</v>
      </c>
      <c r="E127" s="32">
        <v>9160</v>
      </c>
      <c r="F127" s="32"/>
      <c r="G127" s="32" t="s">
        <v>25</v>
      </c>
      <c r="H127" s="32">
        <v>3</v>
      </c>
      <c r="I127" s="32">
        <v>25.8</v>
      </c>
      <c r="J127" s="32"/>
      <c r="K127" s="32"/>
      <c r="L127" s="32"/>
      <c r="M127" s="32"/>
      <c r="N127" s="32">
        <f>SUM(H127*100+I127)</f>
        <v>325.8</v>
      </c>
      <c r="O127" s="32"/>
      <c r="P127" s="32"/>
      <c r="Q127" s="32"/>
      <c r="R127" s="32"/>
      <c r="S127" s="32"/>
      <c r="T127" s="32"/>
      <c r="U127" s="32"/>
      <c r="V127" s="32"/>
      <c r="W127" s="32"/>
      <c r="X127" s="42" t="s">
        <v>739</v>
      </c>
    </row>
    <row r="128" spans="1:24" s="238" customFormat="1" x14ac:dyDescent="0.5">
      <c r="A128" s="253">
        <v>2669</v>
      </c>
      <c r="B128" s="33" t="s">
        <v>13</v>
      </c>
      <c r="C128" s="32">
        <v>11990</v>
      </c>
      <c r="D128" s="32">
        <v>963</v>
      </c>
      <c r="E128" s="32">
        <v>9159</v>
      </c>
      <c r="F128" s="32">
        <v>8</v>
      </c>
      <c r="G128" s="32" t="s">
        <v>25</v>
      </c>
      <c r="H128" s="32">
        <v>3</v>
      </c>
      <c r="I128" s="32">
        <v>28.4</v>
      </c>
      <c r="J128" s="32"/>
      <c r="K128" s="32">
        <f>SUM(H128*100+I128)</f>
        <v>328.4</v>
      </c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42" t="s">
        <v>32</v>
      </c>
    </row>
    <row r="129" spans="1:24" s="238" customFormat="1" x14ac:dyDescent="0.5">
      <c r="A129" s="253">
        <v>2670</v>
      </c>
      <c r="B129" s="33" t="s">
        <v>13</v>
      </c>
      <c r="C129" s="32">
        <v>11989</v>
      </c>
      <c r="D129" s="32">
        <v>962</v>
      </c>
      <c r="E129" s="32">
        <v>9158</v>
      </c>
      <c r="F129" s="32">
        <v>8</v>
      </c>
      <c r="G129" s="32">
        <v>1</v>
      </c>
      <c r="H129" s="32" t="s">
        <v>25</v>
      </c>
      <c r="I129" s="32">
        <v>32.200000000000003</v>
      </c>
      <c r="J129" s="32"/>
      <c r="K129" s="32"/>
      <c r="L129" s="32"/>
      <c r="M129" s="32"/>
      <c r="N129" s="32">
        <f>SUM(G129*400+I129)</f>
        <v>432.2</v>
      </c>
      <c r="O129" s="32"/>
      <c r="P129" s="32"/>
      <c r="Q129" s="32"/>
      <c r="R129" s="32"/>
      <c r="S129" s="32"/>
      <c r="T129" s="32"/>
      <c r="U129" s="32"/>
      <c r="V129" s="32"/>
      <c r="W129" s="32"/>
      <c r="X129" s="42" t="s">
        <v>103</v>
      </c>
    </row>
    <row r="130" spans="1:24" s="238" customFormat="1" x14ac:dyDescent="0.5">
      <c r="A130" s="253">
        <v>2671</v>
      </c>
      <c r="B130" s="33" t="s">
        <v>13</v>
      </c>
      <c r="C130" s="32">
        <v>12632</v>
      </c>
      <c r="D130" s="32">
        <v>39</v>
      </c>
      <c r="E130" s="32">
        <v>9423</v>
      </c>
      <c r="F130" s="32"/>
      <c r="G130" s="32" t="s">
        <v>25</v>
      </c>
      <c r="H130" s="32" t="s">
        <v>25</v>
      </c>
      <c r="I130" s="32">
        <v>50</v>
      </c>
      <c r="J130" s="32"/>
      <c r="K130" s="32">
        <f>SUM(I130)</f>
        <v>50</v>
      </c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42" t="s">
        <v>32</v>
      </c>
    </row>
    <row r="131" spans="1:24" s="238" customFormat="1" x14ac:dyDescent="0.5">
      <c r="A131" s="253">
        <v>2672</v>
      </c>
      <c r="B131" s="33" t="s">
        <v>13</v>
      </c>
      <c r="C131" s="32">
        <v>1233</v>
      </c>
      <c r="D131" s="32">
        <v>40</v>
      </c>
      <c r="E131" s="32">
        <v>9424</v>
      </c>
      <c r="F131" s="32"/>
      <c r="G131" s="32" t="s">
        <v>25</v>
      </c>
      <c r="H131" s="32" t="s">
        <v>25</v>
      </c>
      <c r="I131" s="32">
        <v>50</v>
      </c>
      <c r="J131" s="32"/>
      <c r="K131" s="32">
        <f>SUM(I131)</f>
        <v>50</v>
      </c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42" t="s">
        <v>32</v>
      </c>
    </row>
    <row r="132" spans="1:24" s="238" customFormat="1" x14ac:dyDescent="0.5">
      <c r="A132" s="253">
        <v>2673</v>
      </c>
      <c r="B132" s="33" t="s">
        <v>13</v>
      </c>
      <c r="C132" s="32">
        <v>51709</v>
      </c>
      <c r="D132" s="32">
        <v>165</v>
      </c>
      <c r="E132" s="32">
        <v>1748</v>
      </c>
      <c r="F132" s="32">
        <v>8</v>
      </c>
      <c r="G132" s="32">
        <v>4</v>
      </c>
      <c r="H132" s="32">
        <v>1</v>
      </c>
      <c r="I132" s="32">
        <v>46</v>
      </c>
      <c r="J132" s="32"/>
      <c r="K132" s="32">
        <f>SUM(G132*400+H132*100+I132)</f>
        <v>1746</v>
      </c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42" t="s">
        <v>32</v>
      </c>
    </row>
    <row r="133" spans="1:24" s="238" customFormat="1" x14ac:dyDescent="0.5">
      <c r="A133" s="253">
        <v>2674</v>
      </c>
      <c r="B133" s="33" t="s">
        <v>13</v>
      </c>
      <c r="C133" s="32">
        <v>10688</v>
      </c>
      <c r="D133" s="32">
        <v>536</v>
      </c>
      <c r="E133" s="32">
        <v>8644</v>
      </c>
      <c r="F133" s="32">
        <v>8</v>
      </c>
      <c r="G133" s="32">
        <v>1</v>
      </c>
      <c r="H133" s="32">
        <v>2</v>
      </c>
      <c r="I133" s="32">
        <v>10.9</v>
      </c>
      <c r="J133" s="32"/>
      <c r="K133" s="32"/>
      <c r="L133" s="32"/>
      <c r="M133" s="32"/>
      <c r="N133" s="32">
        <f>SUM(G133*400+H133*100+I133)</f>
        <v>610.9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42" t="s">
        <v>915</v>
      </c>
    </row>
    <row r="134" spans="1:24" s="238" customFormat="1" x14ac:dyDescent="0.5">
      <c r="A134" s="253">
        <v>2675</v>
      </c>
      <c r="B134" s="33" t="s">
        <v>13</v>
      </c>
      <c r="C134" s="32">
        <v>7336</v>
      </c>
      <c r="D134" s="32">
        <v>879</v>
      </c>
      <c r="E134" s="32">
        <v>6463</v>
      </c>
      <c r="F134" s="32"/>
      <c r="G134" s="32" t="s">
        <v>25</v>
      </c>
      <c r="H134" s="32">
        <v>3</v>
      </c>
      <c r="I134" s="32">
        <v>15.4</v>
      </c>
      <c r="J134" s="32"/>
      <c r="K134" s="32">
        <f>SUM(H134*100+I134)</f>
        <v>315.39999999999998</v>
      </c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42" t="s">
        <v>32</v>
      </c>
    </row>
    <row r="135" spans="1:24" s="238" customFormat="1" x14ac:dyDescent="0.5">
      <c r="A135" s="253">
        <v>2676</v>
      </c>
      <c r="B135" s="33" t="s">
        <v>13</v>
      </c>
      <c r="C135" s="32">
        <v>12765</v>
      </c>
      <c r="D135" s="32">
        <v>65</v>
      </c>
      <c r="E135" s="32">
        <v>9509</v>
      </c>
      <c r="F135" s="32"/>
      <c r="G135" s="32" t="s">
        <v>25</v>
      </c>
      <c r="H135" s="32">
        <v>1</v>
      </c>
      <c r="I135" s="32">
        <v>21.8</v>
      </c>
      <c r="J135" s="32"/>
      <c r="K135" s="32">
        <f>SUM(H135*100+I135)</f>
        <v>121.8</v>
      </c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42" t="s">
        <v>32</v>
      </c>
    </row>
    <row r="136" spans="1:24" s="238" customFormat="1" x14ac:dyDescent="0.5">
      <c r="A136" s="253">
        <v>2677</v>
      </c>
      <c r="B136" s="33" t="s">
        <v>13</v>
      </c>
      <c r="C136" s="32">
        <v>7365</v>
      </c>
      <c r="D136" s="32">
        <v>882</v>
      </c>
      <c r="E136" s="32">
        <v>6492</v>
      </c>
      <c r="F136" s="32">
        <v>8</v>
      </c>
      <c r="G136" s="32" t="s">
        <v>25</v>
      </c>
      <c r="H136" s="32" t="s">
        <v>25</v>
      </c>
      <c r="I136" s="32">
        <v>80</v>
      </c>
      <c r="J136" s="32"/>
      <c r="K136" s="32">
        <f>SUM(I136)</f>
        <v>80</v>
      </c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42" t="s">
        <v>917</v>
      </c>
    </row>
    <row r="137" spans="1:24" s="238" customFormat="1" x14ac:dyDescent="0.5">
      <c r="A137" s="253">
        <v>2678</v>
      </c>
      <c r="B137" s="33" t="s">
        <v>13</v>
      </c>
      <c r="C137" s="32">
        <v>7366</v>
      </c>
      <c r="D137" s="32">
        <v>883</v>
      </c>
      <c r="E137" s="32">
        <v>6493</v>
      </c>
      <c r="F137" s="32">
        <v>8</v>
      </c>
      <c r="G137" s="32" t="s">
        <v>25</v>
      </c>
      <c r="H137" s="32">
        <v>1</v>
      </c>
      <c r="I137" s="32">
        <v>38</v>
      </c>
      <c r="J137" s="32"/>
      <c r="K137" s="32">
        <f>SUM(H137*100+I137)</f>
        <v>138</v>
      </c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42" t="s">
        <v>916</v>
      </c>
    </row>
    <row r="138" spans="1:24" s="238" customFormat="1" x14ac:dyDescent="0.5">
      <c r="A138" s="253">
        <v>2679</v>
      </c>
      <c r="B138" s="33" t="s">
        <v>13</v>
      </c>
      <c r="C138" s="32">
        <v>10998</v>
      </c>
      <c r="D138" s="32">
        <v>539</v>
      </c>
      <c r="E138" s="32">
        <v>8799</v>
      </c>
      <c r="F138" s="32">
        <v>8</v>
      </c>
      <c r="G138" s="32" t="s">
        <v>25</v>
      </c>
      <c r="H138" s="32">
        <v>2</v>
      </c>
      <c r="I138" s="32">
        <v>8.3000000000000007</v>
      </c>
      <c r="J138" s="32"/>
      <c r="K138" s="32">
        <f>SUM(H138*100+I138)</f>
        <v>208.3</v>
      </c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42" t="s">
        <v>32</v>
      </c>
    </row>
    <row r="139" spans="1:24" s="238" customFormat="1" x14ac:dyDescent="0.5">
      <c r="A139" s="253">
        <v>2680</v>
      </c>
      <c r="B139" s="33" t="s">
        <v>13</v>
      </c>
      <c r="C139" s="32">
        <v>52947</v>
      </c>
      <c r="D139" s="32">
        <v>208</v>
      </c>
      <c r="E139" s="32">
        <v>1607</v>
      </c>
      <c r="F139" s="32">
        <v>8</v>
      </c>
      <c r="G139" s="32">
        <v>4</v>
      </c>
      <c r="H139" s="32" t="s">
        <v>25</v>
      </c>
      <c r="I139" s="32">
        <v>80.400000000000006</v>
      </c>
      <c r="J139" s="32"/>
      <c r="K139" s="32">
        <f>SUM(G139*400+I139)</f>
        <v>1680.4</v>
      </c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42" t="s">
        <v>1048</v>
      </c>
    </row>
    <row r="140" spans="1:24" s="238" customFormat="1" x14ac:dyDescent="0.5">
      <c r="A140" s="253">
        <v>2681</v>
      </c>
      <c r="B140" s="33" t="s">
        <v>13</v>
      </c>
      <c r="C140" s="32">
        <v>11059</v>
      </c>
      <c r="D140" s="32">
        <v>544</v>
      </c>
      <c r="E140" s="32">
        <v>8840</v>
      </c>
      <c r="F140" s="32"/>
      <c r="G140" s="32">
        <v>3</v>
      </c>
      <c r="H140" s="32">
        <v>3</v>
      </c>
      <c r="I140" s="32">
        <v>25.7</v>
      </c>
      <c r="J140" s="32"/>
      <c r="K140" s="32"/>
      <c r="L140" s="32"/>
      <c r="M140" s="32"/>
      <c r="N140" s="32">
        <f>SUM(G140*400+H140*100+I140)</f>
        <v>1525.7</v>
      </c>
      <c r="O140" s="32"/>
      <c r="P140" s="32"/>
      <c r="Q140" s="32"/>
      <c r="R140" s="32"/>
      <c r="S140" s="32"/>
      <c r="T140" s="32"/>
      <c r="U140" s="32"/>
      <c r="V140" s="32"/>
      <c r="W140" s="32"/>
      <c r="X140" s="42" t="s">
        <v>103</v>
      </c>
    </row>
    <row r="141" spans="1:24" s="238" customFormat="1" x14ac:dyDescent="0.5">
      <c r="A141" s="253">
        <v>2682</v>
      </c>
      <c r="B141" s="33" t="s">
        <v>13</v>
      </c>
      <c r="C141" s="32">
        <v>51737</v>
      </c>
      <c r="D141" s="32">
        <v>209</v>
      </c>
      <c r="E141" s="32">
        <v>1628</v>
      </c>
      <c r="F141" s="32"/>
      <c r="G141" s="32">
        <v>4</v>
      </c>
      <c r="H141" s="32">
        <v>2</v>
      </c>
      <c r="I141" s="32">
        <v>46</v>
      </c>
      <c r="J141" s="32"/>
      <c r="K141" s="32"/>
      <c r="L141" s="32"/>
      <c r="M141" s="32"/>
      <c r="N141" s="32">
        <f>SUM(G141*400+H141*100+I141)</f>
        <v>1846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42" t="s">
        <v>203</v>
      </c>
    </row>
    <row r="142" spans="1:24" s="238" customFormat="1" x14ac:dyDescent="0.5">
      <c r="A142" s="253">
        <v>2683</v>
      </c>
      <c r="B142" s="33" t="s">
        <v>13</v>
      </c>
      <c r="C142" s="32">
        <v>11933</v>
      </c>
      <c r="D142" s="32">
        <v>562</v>
      </c>
      <c r="E142" s="32">
        <v>9138</v>
      </c>
      <c r="F142" s="32"/>
      <c r="G142" s="32">
        <v>8</v>
      </c>
      <c r="H142" s="32">
        <v>3</v>
      </c>
      <c r="I142" s="32">
        <v>60.6</v>
      </c>
      <c r="J142" s="32"/>
      <c r="K142" s="32"/>
      <c r="L142" s="32"/>
      <c r="M142" s="32"/>
      <c r="N142" s="32">
        <f>SUM(G142*400+H142*100+I142)</f>
        <v>3560.6</v>
      </c>
      <c r="O142" s="32"/>
      <c r="P142" s="32"/>
      <c r="Q142" s="32"/>
      <c r="R142" s="32"/>
      <c r="S142" s="32"/>
      <c r="T142" s="32"/>
      <c r="U142" s="32"/>
      <c r="V142" s="32"/>
      <c r="W142" s="32"/>
      <c r="X142" s="42" t="s">
        <v>918</v>
      </c>
    </row>
    <row r="143" spans="1:24" s="238" customFormat="1" x14ac:dyDescent="0.5">
      <c r="A143" s="253">
        <v>2684</v>
      </c>
      <c r="B143" s="33" t="s">
        <v>13</v>
      </c>
      <c r="C143" s="32">
        <v>11931</v>
      </c>
      <c r="D143" s="32">
        <v>204</v>
      </c>
      <c r="E143" s="32">
        <v>1603</v>
      </c>
      <c r="F143" s="32"/>
      <c r="G143" s="32">
        <v>3</v>
      </c>
      <c r="H143" s="32" t="s">
        <v>25</v>
      </c>
      <c r="I143" s="32" t="s">
        <v>25</v>
      </c>
      <c r="J143" s="32"/>
      <c r="K143" s="32"/>
      <c r="L143" s="32">
        <f>SUM(G143*400)</f>
        <v>1200</v>
      </c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42" t="s">
        <v>831</v>
      </c>
    </row>
    <row r="144" spans="1:24" s="238" customFormat="1" x14ac:dyDescent="0.5">
      <c r="A144" s="253">
        <v>2685</v>
      </c>
      <c r="B144" s="33" t="s">
        <v>13</v>
      </c>
      <c r="C144" s="32">
        <v>11932</v>
      </c>
      <c r="D144" s="32">
        <v>884</v>
      </c>
      <c r="E144" s="32">
        <v>6517</v>
      </c>
      <c r="F144" s="32">
        <v>8</v>
      </c>
      <c r="G144" s="32">
        <v>3</v>
      </c>
      <c r="H144" s="32" t="s">
        <v>25</v>
      </c>
      <c r="I144" s="32">
        <v>35.1</v>
      </c>
      <c r="J144" s="32"/>
      <c r="K144" s="32"/>
      <c r="L144" s="32"/>
      <c r="M144" s="32"/>
      <c r="N144" s="32">
        <f>SUM(G144*400+I144)</f>
        <v>1235.0999999999999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42" t="s">
        <v>103</v>
      </c>
    </row>
    <row r="145" spans="1:24" s="238" customFormat="1" x14ac:dyDescent="0.5">
      <c r="A145" s="253">
        <v>2686</v>
      </c>
      <c r="B145" s="33" t="s">
        <v>13</v>
      </c>
      <c r="C145" s="32">
        <v>296</v>
      </c>
      <c r="D145" s="32">
        <v>362</v>
      </c>
      <c r="E145" s="32">
        <v>4157</v>
      </c>
      <c r="F145" s="32"/>
      <c r="G145" s="32">
        <v>6</v>
      </c>
      <c r="H145" s="32">
        <v>3</v>
      </c>
      <c r="I145" s="32">
        <v>7</v>
      </c>
      <c r="J145" s="32"/>
      <c r="K145" s="32">
        <f>SUM(G145*400+H145*100+I145)</f>
        <v>2707</v>
      </c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42" t="s">
        <v>122</v>
      </c>
    </row>
    <row r="146" spans="1:24" s="238" customFormat="1" x14ac:dyDescent="0.5">
      <c r="A146" s="253">
        <v>2687</v>
      </c>
      <c r="B146" s="33" t="s">
        <v>13</v>
      </c>
      <c r="C146" s="32">
        <v>51731</v>
      </c>
      <c r="D146" s="32">
        <v>201</v>
      </c>
      <c r="E146" s="32">
        <v>1680</v>
      </c>
      <c r="F146" s="32">
        <v>8</v>
      </c>
      <c r="G146" s="32">
        <v>4</v>
      </c>
      <c r="H146" s="32">
        <v>1</v>
      </c>
      <c r="I146" s="32">
        <v>37</v>
      </c>
      <c r="J146" s="32">
        <f>SUM(G146*400+H146*100+I146)</f>
        <v>1737</v>
      </c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42" t="s">
        <v>161</v>
      </c>
    </row>
    <row r="147" spans="1:24" s="238" customFormat="1" x14ac:dyDescent="0.5">
      <c r="A147" s="253">
        <v>2688</v>
      </c>
      <c r="B147" s="33" t="s">
        <v>13</v>
      </c>
      <c r="C147" s="32">
        <v>51730</v>
      </c>
      <c r="D147" s="32">
        <v>20</v>
      </c>
      <c r="E147" s="32">
        <v>1773</v>
      </c>
      <c r="F147" s="32">
        <v>8</v>
      </c>
      <c r="G147" s="32">
        <v>1</v>
      </c>
      <c r="H147" s="32">
        <v>3</v>
      </c>
      <c r="I147" s="32">
        <v>96</v>
      </c>
      <c r="J147" s="32"/>
      <c r="K147" s="32">
        <f>SUM(G147*400+H147*100+I147)</f>
        <v>796</v>
      </c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42" t="s">
        <v>32</v>
      </c>
    </row>
    <row r="148" spans="1:24" s="238" customFormat="1" x14ac:dyDescent="0.5">
      <c r="A148" s="319" t="s">
        <v>2046</v>
      </c>
      <c r="B148" s="319"/>
      <c r="C148" s="319"/>
      <c r="D148" s="319"/>
      <c r="E148" s="319"/>
      <c r="F148" s="319"/>
      <c r="G148" s="319"/>
      <c r="H148" s="319"/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19"/>
      <c r="W148" s="319"/>
      <c r="X148" s="319"/>
    </row>
    <row r="149" spans="1:24" s="238" customFormat="1" x14ac:dyDescent="0.5">
      <c r="A149" s="323" t="s">
        <v>1102</v>
      </c>
      <c r="B149" s="323"/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</row>
    <row r="150" spans="1:24" s="238" customFormat="1" x14ac:dyDescent="0.5">
      <c r="A150" s="324" t="s">
        <v>1069</v>
      </c>
      <c r="B150" s="324"/>
      <c r="C150" s="324"/>
      <c r="D150" s="324"/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</row>
    <row r="151" spans="1:24" s="238" customFormat="1" x14ac:dyDescent="0.5">
      <c r="A151" s="319" t="s">
        <v>1070</v>
      </c>
      <c r="B151" s="319"/>
      <c r="C151" s="319"/>
      <c r="D151" s="319"/>
      <c r="E151" s="319"/>
      <c r="F151" s="319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</row>
    <row r="152" spans="1:24" s="238" customFormat="1" x14ac:dyDescent="0.5">
      <c r="A152" s="240"/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</row>
    <row r="153" spans="1:24" s="238" customFormat="1" x14ac:dyDescent="0.5">
      <c r="A153" s="325" t="s">
        <v>1071</v>
      </c>
      <c r="B153" s="219"/>
      <c r="C153" s="220"/>
      <c r="D153" s="327" t="s">
        <v>0</v>
      </c>
      <c r="E153" s="327" t="s">
        <v>1</v>
      </c>
      <c r="F153" s="220"/>
      <c r="G153" s="329" t="s">
        <v>18</v>
      </c>
      <c r="H153" s="330"/>
      <c r="I153" s="331"/>
      <c r="J153" s="332" t="s">
        <v>1088</v>
      </c>
      <c r="K153" s="333"/>
      <c r="L153" s="333"/>
      <c r="M153" s="333"/>
      <c r="N153" s="334"/>
      <c r="O153" s="335" t="s">
        <v>1101</v>
      </c>
      <c r="P153" s="335"/>
      <c r="Q153" s="335"/>
      <c r="R153" s="335"/>
      <c r="S153" s="335"/>
      <c r="T153" s="335"/>
      <c r="U153" s="335"/>
      <c r="V153" s="335"/>
      <c r="W153" s="335"/>
      <c r="X153" s="320" t="s">
        <v>12</v>
      </c>
    </row>
    <row r="154" spans="1:24" s="238" customFormat="1" x14ac:dyDescent="0.5">
      <c r="A154" s="326"/>
      <c r="B154" s="221" t="s">
        <v>1072</v>
      </c>
      <c r="C154" s="223" t="s">
        <v>1073</v>
      </c>
      <c r="D154" s="328"/>
      <c r="E154" s="328"/>
      <c r="F154" s="223" t="s">
        <v>1075</v>
      </c>
      <c r="G154" s="327" t="s">
        <v>19</v>
      </c>
      <c r="H154" s="336" t="s">
        <v>20</v>
      </c>
      <c r="I154" s="327" t="s">
        <v>21</v>
      </c>
      <c r="J154" s="225"/>
      <c r="K154" s="320" t="s">
        <v>1079</v>
      </c>
      <c r="L154" s="337" t="s">
        <v>1080</v>
      </c>
      <c r="M154" s="226"/>
      <c r="N154" s="234" t="s">
        <v>1086</v>
      </c>
      <c r="O154" s="338" t="s">
        <v>1071</v>
      </c>
      <c r="P154" s="219"/>
      <c r="Q154" s="219"/>
      <c r="R154" s="219"/>
      <c r="S154" s="341" t="s">
        <v>1088</v>
      </c>
      <c r="T154" s="342"/>
      <c r="U154" s="342"/>
      <c r="V154" s="342"/>
      <c r="W154" s="343"/>
      <c r="X154" s="321"/>
    </row>
    <row r="155" spans="1:24" s="238" customFormat="1" x14ac:dyDescent="0.5">
      <c r="A155" s="326"/>
      <c r="B155" s="221" t="s">
        <v>22</v>
      </c>
      <c r="C155" s="223" t="s">
        <v>1074</v>
      </c>
      <c r="D155" s="328"/>
      <c r="E155" s="328"/>
      <c r="F155" s="229" t="s">
        <v>1076</v>
      </c>
      <c r="G155" s="328"/>
      <c r="H155" s="336"/>
      <c r="I155" s="328"/>
      <c r="J155" s="225" t="s">
        <v>1078</v>
      </c>
      <c r="K155" s="321"/>
      <c r="L155" s="337"/>
      <c r="M155" s="230" t="s">
        <v>1081</v>
      </c>
      <c r="N155" s="234" t="s">
        <v>1085</v>
      </c>
      <c r="O155" s="339"/>
      <c r="P155" s="221"/>
      <c r="Q155" s="221" t="s">
        <v>1072</v>
      </c>
      <c r="R155" s="221" t="s">
        <v>1094</v>
      </c>
      <c r="S155" s="226"/>
      <c r="T155" s="344" t="s">
        <v>1079</v>
      </c>
      <c r="U155" s="320" t="s">
        <v>1080</v>
      </c>
      <c r="V155" s="233"/>
      <c r="W155" s="226" t="s">
        <v>1097</v>
      </c>
      <c r="X155" s="321"/>
    </row>
    <row r="156" spans="1:24" s="238" customFormat="1" x14ac:dyDescent="0.5">
      <c r="A156" s="326"/>
      <c r="B156" s="221"/>
      <c r="C156" s="223" t="s">
        <v>861</v>
      </c>
      <c r="D156" s="328"/>
      <c r="E156" s="328"/>
      <c r="F156" s="223" t="s">
        <v>1077</v>
      </c>
      <c r="G156" s="328"/>
      <c r="H156" s="336"/>
      <c r="I156" s="328"/>
      <c r="J156" s="225" t="s">
        <v>1082</v>
      </c>
      <c r="K156" s="321"/>
      <c r="L156" s="337"/>
      <c r="M156" s="230" t="s">
        <v>1084</v>
      </c>
      <c r="N156" s="234" t="s">
        <v>1087</v>
      </c>
      <c r="O156" s="339"/>
      <c r="P156" s="221" t="s">
        <v>1090</v>
      </c>
      <c r="Q156" s="221" t="s">
        <v>1091</v>
      </c>
      <c r="R156" s="221" t="s">
        <v>1095</v>
      </c>
      <c r="S156" s="230" t="s">
        <v>1078</v>
      </c>
      <c r="T156" s="345"/>
      <c r="U156" s="321"/>
      <c r="V156" s="233" t="s">
        <v>1081</v>
      </c>
      <c r="W156" s="230" t="s">
        <v>1098</v>
      </c>
      <c r="X156" s="321"/>
    </row>
    <row r="157" spans="1:24" s="238" customFormat="1" x14ac:dyDescent="0.5">
      <c r="A157" s="221"/>
      <c r="B157" s="221"/>
      <c r="C157" s="223"/>
      <c r="D157" s="223"/>
      <c r="E157" s="223"/>
      <c r="F157" s="223"/>
      <c r="G157" s="328"/>
      <c r="H157" s="336"/>
      <c r="I157" s="328"/>
      <c r="J157" s="225" t="s">
        <v>1083</v>
      </c>
      <c r="K157" s="321"/>
      <c r="L157" s="337"/>
      <c r="M157" s="230" t="s">
        <v>1085</v>
      </c>
      <c r="N157" s="234" t="s">
        <v>1072</v>
      </c>
      <c r="O157" s="339"/>
      <c r="P157" s="221"/>
      <c r="Q157" s="221" t="s">
        <v>1092</v>
      </c>
      <c r="R157" s="221" t="s">
        <v>1096</v>
      </c>
      <c r="S157" s="230" t="s">
        <v>1082</v>
      </c>
      <c r="T157" s="345"/>
      <c r="U157" s="321"/>
      <c r="V157" s="233" t="s">
        <v>1084</v>
      </c>
      <c r="W157" s="230" t="s">
        <v>1091</v>
      </c>
      <c r="X157" s="321"/>
    </row>
    <row r="158" spans="1:24" s="238" customFormat="1" x14ac:dyDescent="0.5">
      <c r="A158" s="193"/>
      <c r="B158" s="33"/>
      <c r="C158" s="32"/>
      <c r="D158" s="32"/>
      <c r="E158" s="32"/>
      <c r="F158" s="32"/>
      <c r="G158" s="32"/>
      <c r="H158" s="121"/>
      <c r="I158" s="32"/>
      <c r="J158" s="118"/>
      <c r="K158" s="32"/>
      <c r="L158" s="121"/>
      <c r="M158" s="32"/>
      <c r="N158" s="235"/>
      <c r="O158" s="340"/>
      <c r="P158" s="33"/>
      <c r="Q158" s="33" t="s">
        <v>1093</v>
      </c>
      <c r="R158" s="33"/>
      <c r="S158" s="228" t="s">
        <v>1083</v>
      </c>
      <c r="T158" s="346"/>
      <c r="U158" s="322"/>
      <c r="V158" s="236" t="s">
        <v>1085</v>
      </c>
      <c r="W158" s="228" t="s">
        <v>1099</v>
      </c>
      <c r="X158" s="322"/>
    </row>
    <row r="159" spans="1:24" s="238" customFormat="1" x14ac:dyDescent="0.5">
      <c r="A159" s="253">
        <v>2689</v>
      </c>
      <c r="B159" s="33" t="s">
        <v>13</v>
      </c>
      <c r="C159" s="32">
        <v>1003</v>
      </c>
      <c r="D159" s="32">
        <v>920</v>
      </c>
      <c r="E159" s="32">
        <v>8357</v>
      </c>
      <c r="F159" s="32">
        <v>14</v>
      </c>
      <c r="G159" s="32">
        <v>2</v>
      </c>
      <c r="H159" s="32">
        <v>3</v>
      </c>
      <c r="I159" s="32">
        <v>74</v>
      </c>
      <c r="J159" s="32"/>
      <c r="K159" s="32">
        <f>SUM(G159*400+H159*100+I159)</f>
        <v>1174</v>
      </c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42" t="s">
        <v>235</v>
      </c>
    </row>
    <row r="160" spans="1:24" s="238" customFormat="1" x14ac:dyDescent="0.5">
      <c r="A160" s="253">
        <v>2690</v>
      </c>
      <c r="B160" s="33" t="s">
        <v>13</v>
      </c>
      <c r="C160" s="32">
        <v>51724</v>
      </c>
      <c r="D160" s="32">
        <v>192</v>
      </c>
      <c r="E160" s="32">
        <v>1765</v>
      </c>
      <c r="F160" s="32">
        <v>14</v>
      </c>
      <c r="G160" s="32" t="s">
        <v>25</v>
      </c>
      <c r="H160" s="32">
        <v>3</v>
      </c>
      <c r="I160" s="32">
        <v>60</v>
      </c>
      <c r="J160" s="32"/>
      <c r="K160" s="32"/>
      <c r="L160" s="32"/>
      <c r="M160" s="32"/>
      <c r="N160" s="32">
        <f>SUM(H160*100+I160)</f>
        <v>360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42" t="s">
        <v>103</v>
      </c>
    </row>
    <row r="161" spans="1:25" s="238" customFormat="1" x14ac:dyDescent="0.5">
      <c r="A161" s="253">
        <v>2691</v>
      </c>
      <c r="B161" s="33" t="s">
        <v>13</v>
      </c>
      <c r="C161" s="32">
        <v>4697</v>
      </c>
      <c r="D161" s="32">
        <v>487</v>
      </c>
      <c r="E161" s="32">
        <v>5496</v>
      </c>
      <c r="F161" s="32">
        <v>8</v>
      </c>
      <c r="G161" s="32">
        <v>1</v>
      </c>
      <c r="H161" s="32" t="s">
        <v>25</v>
      </c>
      <c r="I161" s="32">
        <v>20</v>
      </c>
      <c r="J161" s="32"/>
      <c r="K161" s="32"/>
      <c r="L161" s="32">
        <f>SUM(G161*400+I161)</f>
        <v>420</v>
      </c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42" t="s">
        <v>150</v>
      </c>
    </row>
    <row r="162" spans="1:25" s="238" customFormat="1" x14ac:dyDescent="0.5">
      <c r="A162" s="253">
        <v>2692</v>
      </c>
      <c r="B162" s="33" t="s">
        <v>13</v>
      </c>
      <c r="C162" s="32">
        <v>1029</v>
      </c>
      <c r="D162" s="32">
        <v>393</v>
      </c>
      <c r="E162" s="32">
        <v>4582</v>
      </c>
      <c r="F162" s="32"/>
      <c r="G162" s="32" t="s">
        <v>25</v>
      </c>
      <c r="H162" s="32" t="s">
        <v>25</v>
      </c>
      <c r="I162" s="32">
        <v>57.6</v>
      </c>
      <c r="J162" s="32"/>
      <c r="K162" s="32">
        <f>SUM(I162)</f>
        <v>57.6</v>
      </c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42" t="s">
        <v>32</v>
      </c>
    </row>
    <row r="163" spans="1:25" s="238" customFormat="1" x14ac:dyDescent="0.5">
      <c r="A163" s="253">
        <v>2693</v>
      </c>
      <c r="B163" s="33" t="s">
        <v>13</v>
      </c>
      <c r="C163" s="32">
        <v>1027</v>
      </c>
      <c r="D163" s="32">
        <v>392</v>
      </c>
      <c r="E163" s="32">
        <v>4581</v>
      </c>
      <c r="F163" s="32"/>
      <c r="G163" s="32" t="s">
        <v>25</v>
      </c>
      <c r="H163" s="32">
        <v>1</v>
      </c>
      <c r="I163" s="32">
        <v>28.3</v>
      </c>
      <c r="J163" s="32"/>
      <c r="K163" s="32"/>
      <c r="L163" s="32"/>
      <c r="M163" s="32"/>
      <c r="N163" s="32">
        <f>SUM(H163*100+I163)</f>
        <v>128.30000000000001</v>
      </c>
      <c r="O163" s="32"/>
      <c r="P163" s="32"/>
      <c r="Q163" s="32"/>
      <c r="R163" s="32"/>
      <c r="S163" s="32"/>
      <c r="T163" s="32"/>
      <c r="U163" s="32"/>
      <c r="V163" s="32"/>
      <c r="W163" s="32"/>
      <c r="X163" s="42" t="s">
        <v>103</v>
      </c>
    </row>
    <row r="164" spans="1:25" s="238" customFormat="1" x14ac:dyDescent="0.5">
      <c r="A164" s="253">
        <v>2694</v>
      </c>
      <c r="B164" s="33" t="s">
        <v>13</v>
      </c>
      <c r="C164" s="32">
        <v>1022</v>
      </c>
      <c r="D164" s="32">
        <v>391</v>
      </c>
      <c r="E164" s="32">
        <v>4860</v>
      </c>
      <c r="F164" s="32">
        <v>8</v>
      </c>
      <c r="G164" s="32" t="s">
        <v>25</v>
      </c>
      <c r="H164" s="32">
        <v>1</v>
      </c>
      <c r="I164" s="32">
        <v>6.6</v>
      </c>
      <c r="J164" s="32"/>
      <c r="K164" s="32">
        <f>SUM(H164*100+I164)</f>
        <v>106.6</v>
      </c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42" t="s">
        <v>919</v>
      </c>
    </row>
    <row r="165" spans="1:25" s="238" customFormat="1" x14ac:dyDescent="0.5">
      <c r="A165" s="253">
        <v>2695</v>
      </c>
      <c r="B165" s="33" t="s">
        <v>13</v>
      </c>
      <c r="C165" s="32">
        <v>335</v>
      </c>
      <c r="D165" s="32">
        <v>161</v>
      </c>
      <c r="E165" s="32">
        <v>4</v>
      </c>
      <c r="F165" s="32">
        <v>8</v>
      </c>
      <c r="G165" s="32" t="s">
        <v>25</v>
      </c>
      <c r="H165" s="32">
        <v>2</v>
      </c>
      <c r="I165" s="32">
        <v>45.1</v>
      </c>
      <c r="J165" s="32"/>
      <c r="K165" s="32">
        <f>SUM(H165*100+I165)</f>
        <v>245.1</v>
      </c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42" t="s">
        <v>32</v>
      </c>
    </row>
    <row r="166" spans="1:25" s="238" customFormat="1" x14ac:dyDescent="0.5">
      <c r="A166" s="253">
        <v>2696</v>
      </c>
      <c r="B166" s="33" t="s">
        <v>13</v>
      </c>
      <c r="C166" s="32">
        <v>1024</v>
      </c>
      <c r="D166" s="32">
        <v>349</v>
      </c>
      <c r="E166" s="32">
        <v>4578</v>
      </c>
      <c r="F166" s="32">
        <v>8</v>
      </c>
      <c r="G166" s="32" t="s">
        <v>25</v>
      </c>
      <c r="H166" s="32">
        <v>1</v>
      </c>
      <c r="I166" s="32">
        <v>12.3</v>
      </c>
      <c r="J166" s="32"/>
      <c r="K166" s="32">
        <f>SUM(H166*100+I166)</f>
        <v>112.3</v>
      </c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42" t="s">
        <v>32</v>
      </c>
    </row>
    <row r="167" spans="1:25" s="238" customFormat="1" x14ac:dyDescent="0.5">
      <c r="A167" s="253">
        <v>2697</v>
      </c>
      <c r="B167" s="33" t="s">
        <v>13</v>
      </c>
      <c r="C167" s="32">
        <v>1023</v>
      </c>
      <c r="D167" s="32">
        <v>388</v>
      </c>
      <c r="E167" s="32">
        <v>4577</v>
      </c>
      <c r="F167" s="32">
        <v>8</v>
      </c>
      <c r="G167" s="32" t="s">
        <v>25</v>
      </c>
      <c r="H167" s="32">
        <v>2</v>
      </c>
      <c r="I167" s="32">
        <v>3.4</v>
      </c>
      <c r="J167" s="32"/>
      <c r="K167" s="32">
        <f>SUM(H167*100+I167)</f>
        <v>203.4</v>
      </c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42" t="s">
        <v>32</v>
      </c>
    </row>
    <row r="168" spans="1:25" s="238" customFormat="1" x14ac:dyDescent="0.5">
      <c r="A168" s="253">
        <v>2698</v>
      </c>
      <c r="B168" s="33" t="s">
        <v>13</v>
      </c>
      <c r="C168" s="32">
        <v>1022</v>
      </c>
      <c r="D168" s="32">
        <v>397</v>
      </c>
      <c r="E168" s="32">
        <v>4576</v>
      </c>
      <c r="F168" s="32">
        <v>8</v>
      </c>
      <c r="G168" s="32" t="s">
        <v>25</v>
      </c>
      <c r="H168" s="32">
        <v>3</v>
      </c>
      <c r="I168" s="32">
        <v>66.900000000000006</v>
      </c>
      <c r="J168" s="32"/>
      <c r="K168" s="32">
        <f>SUM(H168*100+I168)</f>
        <v>366.9</v>
      </c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42" t="s">
        <v>920</v>
      </c>
    </row>
    <row r="169" spans="1:25" x14ac:dyDescent="0.5">
      <c r="A169" s="253">
        <v>2699</v>
      </c>
      <c r="B169" s="33" t="s">
        <v>13</v>
      </c>
      <c r="C169" s="32">
        <v>4410</v>
      </c>
      <c r="D169" s="32">
        <v>464</v>
      </c>
      <c r="E169" s="32">
        <v>5351</v>
      </c>
      <c r="F169" s="32"/>
      <c r="G169" s="32">
        <v>1</v>
      </c>
      <c r="H169" s="32" t="s">
        <v>25</v>
      </c>
      <c r="I169" s="32" t="s">
        <v>25</v>
      </c>
      <c r="J169" s="32"/>
      <c r="K169" s="32"/>
      <c r="L169" s="32">
        <f>SUM(G169*400)</f>
        <v>400</v>
      </c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42" t="s">
        <v>921</v>
      </c>
      <c r="Y169" s="238"/>
    </row>
    <row r="170" spans="1:25" x14ac:dyDescent="0.5">
      <c r="A170" s="253">
        <v>2700</v>
      </c>
      <c r="B170" s="33" t="s">
        <v>13</v>
      </c>
      <c r="C170" s="32">
        <v>59611</v>
      </c>
      <c r="D170" s="32">
        <v>339</v>
      </c>
      <c r="E170" s="32">
        <v>1705</v>
      </c>
      <c r="F170" s="32"/>
      <c r="G170" s="32">
        <v>2</v>
      </c>
      <c r="H170" s="32" t="s">
        <v>25</v>
      </c>
      <c r="I170" s="32">
        <v>48</v>
      </c>
      <c r="J170" s="32"/>
      <c r="K170" s="32"/>
      <c r="L170" s="32">
        <f>SUM(G170*400+I170)</f>
        <v>848</v>
      </c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42" t="s">
        <v>150</v>
      </c>
      <c r="Y170" s="238"/>
    </row>
  </sheetData>
  <mergeCells count="100">
    <mergeCell ref="A148:X148"/>
    <mergeCell ref="A149:X149"/>
    <mergeCell ref="A150:X150"/>
    <mergeCell ref="A151:X151"/>
    <mergeCell ref="A153:A156"/>
    <mergeCell ref="D153:D156"/>
    <mergeCell ref="E153:E156"/>
    <mergeCell ref="G153:I153"/>
    <mergeCell ref="J153:N153"/>
    <mergeCell ref="O153:W153"/>
    <mergeCell ref="X153:X158"/>
    <mergeCell ref="G154:G157"/>
    <mergeCell ref="H154:H157"/>
    <mergeCell ref="I154:I157"/>
    <mergeCell ref="K154:K157"/>
    <mergeCell ref="L154:L157"/>
    <mergeCell ref="O154:O158"/>
    <mergeCell ref="S154:W154"/>
    <mergeCell ref="T155:T158"/>
    <mergeCell ref="U155:U158"/>
    <mergeCell ref="A114:X114"/>
    <mergeCell ref="A116:A119"/>
    <mergeCell ref="D116:D119"/>
    <mergeCell ref="E116:E119"/>
    <mergeCell ref="G116:I116"/>
    <mergeCell ref="J116:N116"/>
    <mergeCell ref="O116:W116"/>
    <mergeCell ref="X116:X121"/>
    <mergeCell ref="G117:G120"/>
    <mergeCell ref="H117:H120"/>
    <mergeCell ref="I117:I120"/>
    <mergeCell ref="K117:K120"/>
    <mergeCell ref="O43:O47"/>
    <mergeCell ref="S43:W43"/>
    <mergeCell ref="T44:T47"/>
    <mergeCell ref="L117:L120"/>
    <mergeCell ref="O117:O121"/>
    <mergeCell ref="S117:W117"/>
    <mergeCell ref="T118:T121"/>
    <mergeCell ref="U118:U121"/>
    <mergeCell ref="A76:X76"/>
    <mergeCell ref="A77:X77"/>
    <mergeCell ref="A79:A82"/>
    <mergeCell ref="D79:D82"/>
    <mergeCell ref="E79:E82"/>
    <mergeCell ref="G79:I79"/>
    <mergeCell ref="J79:N79"/>
    <mergeCell ref="O79:W79"/>
    <mergeCell ref="G43:G46"/>
    <mergeCell ref="H43:H46"/>
    <mergeCell ref="I43:I46"/>
    <mergeCell ref="K43:K46"/>
    <mergeCell ref="L43:L46"/>
    <mergeCell ref="A1:X1"/>
    <mergeCell ref="A2:X2"/>
    <mergeCell ref="A3:X3"/>
    <mergeCell ref="A4:X4"/>
    <mergeCell ref="E6:E9"/>
    <mergeCell ref="G6:I6"/>
    <mergeCell ref="H7:H10"/>
    <mergeCell ref="G7:G10"/>
    <mergeCell ref="I7:I10"/>
    <mergeCell ref="A6:A9"/>
    <mergeCell ref="D6:D9"/>
    <mergeCell ref="K7:K10"/>
    <mergeCell ref="L7:L10"/>
    <mergeCell ref="J6:N6"/>
    <mergeCell ref="O6:W6"/>
    <mergeCell ref="O7:O11"/>
    <mergeCell ref="S7:W7"/>
    <mergeCell ref="T8:T11"/>
    <mergeCell ref="U8:U11"/>
    <mergeCell ref="A37:X37"/>
    <mergeCell ref="X6:X11"/>
    <mergeCell ref="A38:X38"/>
    <mergeCell ref="A39:X39"/>
    <mergeCell ref="A74:X74"/>
    <mergeCell ref="S80:W80"/>
    <mergeCell ref="L80:L83"/>
    <mergeCell ref="O80:O84"/>
    <mergeCell ref="U44:U47"/>
    <mergeCell ref="A40:X40"/>
    <mergeCell ref="A42:A45"/>
    <mergeCell ref="D42:D45"/>
    <mergeCell ref="E42:E45"/>
    <mergeCell ref="G42:I42"/>
    <mergeCell ref="J42:N42"/>
    <mergeCell ref="O42:W42"/>
    <mergeCell ref="X42:X47"/>
    <mergeCell ref="A75:X75"/>
    <mergeCell ref="A111:X111"/>
    <mergeCell ref="A112:X112"/>
    <mergeCell ref="A113:X113"/>
    <mergeCell ref="T81:T84"/>
    <mergeCell ref="U81:U84"/>
    <mergeCell ref="X79:X84"/>
    <mergeCell ref="G80:G83"/>
    <mergeCell ref="H80:H83"/>
    <mergeCell ref="I80:I83"/>
    <mergeCell ref="K80:K83"/>
  </mergeCells>
  <pageMargins left="0.70866141732283472" right="0" top="0.78740157480314965" bottom="0" header="0.31496062992125984" footer="0.31496062992125984"/>
  <pageSetup paperSize="9" scale="65" orientation="landscape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9"/>
  <sheetViews>
    <sheetView tabSelected="1" topLeftCell="A100" zoomScale="90" zoomScaleNormal="90" workbookViewId="0">
      <selection activeCell="A114" sqref="A114:X114"/>
    </sheetView>
  </sheetViews>
  <sheetFormatPr defaultRowHeight="21.75" x14ac:dyDescent="0.5"/>
  <cols>
    <col min="1" max="1" width="6.5" style="109" customWidth="1"/>
    <col min="2" max="2" width="8.625" style="109" bestFit="1" customWidth="1"/>
    <col min="3" max="3" width="9.875" style="109" bestFit="1" customWidth="1"/>
    <col min="4" max="4" width="7.875" style="109" bestFit="1" customWidth="1"/>
    <col min="5" max="5" width="10" style="109" bestFit="1" customWidth="1"/>
    <col min="6" max="6" width="10" style="109" customWidth="1"/>
    <col min="7" max="7" width="6.375" style="109" customWidth="1"/>
    <col min="8" max="8" width="4.375" style="109" bestFit="1" customWidth="1"/>
    <col min="9" max="15" width="5.625" style="109" customWidth="1"/>
    <col min="16" max="16" width="8.875" style="109" customWidth="1"/>
    <col min="17" max="17" width="10.625" style="109" customWidth="1"/>
    <col min="18" max="18" width="12.625" style="109" customWidth="1"/>
    <col min="19" max="19" width="7.875" style="109" customWidth="1"/>
    <col min="20" max="20" width="7.25" style="109" customWidth="1"/>
    <col min="21" max="21" width="6.875" style="109" customWidth="1"/>
    <col min="22" max="22" width="8.375" style="109" customWidth="1"/>
    <col min="23" max="23" width="10.25" style="109" customWidth="1"/>
    <col min="24" max="24" width="19.125" style="109" customWidth="1"/>
    <col min="25" max="16384" width="9" style="109"/>
  </cols>
  <sheetData>
    <row r="1" spans="1:24" x14ac:dyDescent="0.5">
      <c r="A1" s="319" t="s">
        <v>2047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</row>
    <row r="2" spans="1:24" x14ac:dyDescent="0.5">
      <c r="A2" s="323" t="s">
        <v>1102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4" x14ac:dyDescent="0.5">
      <c r="A3" s="324" t="s">
        <v>1069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</row>
    <row r="4" spans="1:24" x14ac:dyDescent="0.5">
      <c r="A4" s="319" t="s">
        <v>1070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</row>
    <row r="5" spans="1:24" x14ac:dyDescent="0.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7" spans="1:24" x14ac:dyDescent="0.5">
      <c r="A7" s="325" t="s">
        <v>1071</v>
      </c>
      <c r="B7" s="219"/>
      <c r="C7" s="77"/>
      <c r="D7" s="327" t="s">
        <v>0</v>
      </c>
      <c r="E7" s="327" t="s">
        <v>1</v>
      </c>
      <c r="F7" s="77"/>
      <c r="G7" s="329" t="s">
        <v>18</v>
      </c>
      <c r="H7" s="330"/>
      <c r="I7" s="331"/>
      <c r="J7" s="332" t="s">
        <v>1088</v>
      </c>
      <c r="K7" s="333"/>
      <c r="L7" s="333"/>
      <c r="M7" s="333"/>
      <c r="N7" s="334"/>
      <c r="O7" s="335" t="s">
        <v>1101</v>
      </c>
      <c r="P7" s="335"/>
      <c r="Q7" s="335"/>
      <c r="R7" s="335"/>
      <c r="S7" s="335"/>
      <c r="T7" s="335"/>
      <c r="U7" s="335"/>
      <c r="V7" s="335"/>
      <c r="W7" s="335"/>
      <c r="X7" s="320" t="s">
        <v>12</v>
      </c>
    </row>
    <row r="8" spans="1:24" x14ac:dyDescent="0.5">
      <c r="A8" s="326"/>
      <c r="B8" s="76" t="s">
        <v>1072</v>
      </c>
      <c r="C8" s="222" t="s">
        <v>1073</v>
      </c>
      <c r="D8" s="328"/>
      <c r="E8" s="328"/>
      <c r="F8" s="222" t="s">
        <v>1075</v>
      </c>
      <c r="G8" s="327" t="s">
        <v>19</v>
      </c>
      <c r="H8" s="336" t="s">
        <v>20</v>
      </c>
      <c r="I8" s="327" t="s">
        <v>21</v>
      </c>
      <c r="J8" s="225"/>
      <c r="K8" s="320" t="s">
        <v>1079</v>
      </c>
      <c r="L8" s="337" t="s">
        <v>1080</v>
      </c>
      <c r="M8" s="226"/>
      <c r="N8" s="227" t="s">
        <v>1086</v>
      </c>
      <c r="O8" s="338" t="s">
        <v>1071</v>
      </c>
      <c r="P8" s="219"/>
      <c r="Q8" s="219"/>
      <c r="R8" s="219"/>
      <c r="S8" s="341" t="s">
        <v>1088</v>
      </c>
      <c r="T8" s="342"/>
      <c r="U8" s="342"/>
      <c r="V8" s="342"/>
      <c r="W8" s="343"/>
      <c r="X8" s="321"/>
    </row>
    <row r="9" spans="1:24" x14ac:dyDescent="0.5">
      <c r="A9" s="326"/>
      <c r="B9" s="76" t="s">
        <v>22</v>
      </c>
      <c r="C9" s="222" t="s">
        <v>1074</v>
      </c>
      <c r="D9" s="328"/>
      <c r="E9" s="328"/>
      <c r="F9" s="229" t="s">
        <v>1076</v>
      </c>
      <c r="G9" s="328"/>
      <c r="H9" s="336"/>
      <c r="I9" s="328"/>
      <c r="J9" s="225" t="s">
        <v>1078</v>
      </c>
      <c r="K9" s="321"/>
      <c r="L9" s="337"/>
      <c r="M9" s="230" t="s">
        <v>1081</v>
      </c>
      <c r="N9" s="227" t="s">
        <v>1085</v>
      </c>
      <c r="O9" s="339"/>
      <c r="P9" s="76"/>
      <c r="Q9" s="76" t="s">
        <v>1072</v>
      </c>
      <c r="R9" s="76" t="s">
        <v>1094</v>
      </c>
      <c r="S9" s="226"/>
      <c r="T9" s="344" t="s">
        <v>1079</v>
      </c>
      <c r="U9" s="320" t="s">
        <v>1080</v>
      </c>
      <c r="V9" s="233"/>
      <c r="W9" s="226" t="s">
        <v>1097</v>
      </c>
      <c r="X9" s="321"/>
    </row>
    <row r="10" spans="1:24" x14ac:dyDescent="0.5">
      <c r="A10" s="326"/>
      <c r="B10" s="76"/>
      <c r="C10" s="222" t="s">
        <v>861</v>
      </c>
      <c r="D10" s="328"/>
      <c r="E10" s="328"/>
      <c r="F10" s="222" t="s">
        <v>1077</v>
      </c>
      <c r="G10" s="328"/>
      <c r="H10" s="336"/>
      <c r="I10" s="328"/>
      <c r="J10" s="225" t="s">
        <v>1082</v>
      </c>
      <c r="K10" s="321"/>
      <c r="L10" s="337"/>
      <c r="M10" s="230" t="s">
        <v>1084</v>
      </c>
      <c r="N10" s="227" t="s">
        <v>1087</v>
      </c>
      <c r="O10" s="339"/>
      <c r="P10" s="76" t="s">
        <v>1090</v>
      </c>
      <c r="Q10" s="76" t="s">
        <v>1091</v>
      </c>
      <c r="R10" s="76" t="s">
        <v>1095</v>
      </c>
      <c r="S10" s="230" t="s">
        <v>1078</v>
      </c>
      <c r="T10" s="345"/>
      <c r="U10" s="321"/>
      <c r="V10" s="233" t="s">
        <v>1081</v>
      </c>
      <c r="W10" s="230" t="s">
        <v>1098</v>
      </c>
      <c r="X10" s="321"/>
    </row>
    <row r="11" spans="1:24" x14ac:dyDescent="0.5">
      <c r="A11" s="221"/>
      <c r="B11" s="76"/>
      <c r="C11" s="222"/>
      <c r="D11" s="222"/>
      <c r="E11" s="222"/>
      <c r="F11" s="222"/>
      <c r="G11" s="328"/>
      <c r="H11" s="336"/>
      <c r="I11" s="328"/>
      <c r="J11" s="225" t="s">
        <v>1083</v>
      </c>
      <c r="K11" s="321"/>
      <c r="L11" s="337"/>
      <c r="M11" s="230" t="s">
        <v>1085</v>
      </c>
      <c r="N11" s="227" t="s">
        <v>1072</v>
      </c>
      <c r="O11" s="339"/>
      <c r="P11" s="76"/>
      <c r="Q11" s="76" t="s">
        <v>1092</v>
      </c>
      <c r="R11" s="76" t="s">
        <v>1096</v>
      </c>
      <c r="S11" s="230" t="s">
        <v>1082</v>
      </c>
      <c r="T11" s="345"/>
      <c r="U11" s="321"/>
      <c r="V11" s="233" t="s">
        <v>1084</v>
      </c>
      <c r="W11" s="230" t="s">
        <v>1091</v>
      </c>
      <c r="X11" s="321"/>
    </row>
    <row r="12" spans="1:24" x14ac:dyDescent="0.5">
      <c r="A12" s="193"/>
      <c r="B12" s="33"/>
      <c r="C12" s="32"/>
      <c r="D12" s="32"/>
      <c r="E12" s="32"/>
      <c r="F12" s="32"/>
      <c r="G12" s="32"/>
      <c r="H12" s="121"/>
      <c r="I12" s="32"/>
      <c r="J12" s="118"/>
      <c r="K12" s="32"/>
      <c r="L12" s="121"/>
      <c r="M12" s="32"/>
      <c r="N12" s="235"/>
      <c r="O12" s="340"/>
      <c r="P12" s="33"/>
      <c r="Q12" s="33" t="s">
        <v>1093</v>
      </c>
      <c r="R12" s="33"/>
      <c r="S12" s="42" t="s">
        <v>1083</v>
      </c>
      <c r="T12" s="346"/>
      <c r="U12" s="322"/>
      <c r="V12" s="236" t="s">
        <v>1085</v>
      </c>
      <c r="W12" s="42" t="s">
        <v>1099</v>
      </c>
      <c r="X12" s="322"/>
    </row>
    <row r="13" spans="1:24" s="44" customFormat="1" x14ac:dyDescent="0.5">
      <c r="A13" s="256">
        <v>2701</v>
      </c>
      <c r="B13" s="33" t="s">
        <v>41</v>
      </c>
      <c r="C13" s="32">
        <v>3956</v>
      </c>
      <c r="D13" s="32">
        <v>745</v>
      </c>
      <c r="E13" s="32">
        <v>5093</v>
      </c>
      <c r="F13" s="32">
        <v>12</v>
      </c>
      <c r="G13" s="32">
        <v>3</v>
      </c>
      <c r="H13" s="32">
        <v>3</v>
      </c>
      <c r="I13" s="32" t="s">
        <v>25</v>
      </c>
      <c r="J13" s="32"/>
      <c r="K13" s="32">
        <f>SUM(G13*400+H13*100)</f>
        <v>1500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42" t="s">
        <v>235</v>
      </c>
    </row>
    <row r="14" spans="1:24" s="44" customFormat="1" x14ac:dyDescent="0.5">
      <c r="A14" s="256">
        <v>2702</v>
      </c>
      <c r="B14" s="33" t="s">
        <v>45</v>
      </c>
      <c r="C14" s="32">
        <v>65435</v>
      </c>
      <c r="D14" s="32">
        <v>635</v>
      </c>
      <c r="E14" s="32">
        <v>3601</v>
      </c>
      <c r="F14" s="32">
        <v>10</v>
      </c>
      <c r="G14" s="32">
        <v>5</v>
      </c>
      <c r="H14" s="32" t="s">
        <v>25</v>
      </c>
      <c r="I14" s="32">
        <v>51</v>
      </c>
      <c r="J14" s="32"/>
      <c r="K14" s="32"/>
      <c r="L14" s="32">
        <f>SUM(G14*400+I14)</f>
        <v>2051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42" t="s">
        <v>150</v>
      </c>
    </row>
    <row r="15" spans="1:24" s="44" customFormat="1" x14ac:dyDescent="0.5">
      <c r="A15" s="256">
        <v>2703</v>
      </c>
      <c r="B15" s="33" t="s">
        <v>46</v>
      </c>
      <c r="C15" s="32">
        <v>8052</v>
      </c>
      <c r="D15" s="32">
        <v>108</v>
      </c>
      <c r="E15" s="32">
        <v>6801</v>
      </c>
      <c r="F15" s="32">
        <v>12</v>
      </c>
      <c r="G15" s="32">
        <v>2</v>
      </c>
      <c r="H15" s="32" t="s">
        <v>25</v>
      </c>
      <c r="I15" s="32">
        <v>43</v>
      </c>
      <c r="J15" s="32"/>
      <c r="K15" s="32"/>
      <c r="L15" s="32"/>
      <c r="M15" s="32"/>
      <c r="N15" s="32">
        <f>SUM(G15*400+I15)</f>
        <v>843</v>
      </c>
      <c r="O15" s="32"/>
      <c r="P15" s="32"/>
      <c r="Q15" s="32"/>
      <c r="R15" s="32"/>
      <c r="S15" s="32"/>
      <c r="T15" s="32"/>
      <c r="U15" s="32"/>
      <c r="V15" s="32"/>
      <c r="W15" s="32"/>
      <c r="X15" s="42" t="s">
        <v>103</v>
      </c>
    </row>
    <row r="16" spans="1:24" s="44" customFormat="1" x14ac:dyDescent="0.5">
      <c r="A16" s="256">
        <v>2704</v>
      </c>
      <c r="B16" s="33" t="s">
        <v>49</v>
      </c>
      <c r="C16" s="32">
        <v>3450</v>
      </c>
      <c r="D16" s="32">
        <v>735</v>
      </c>
      <c r="E16" s="32">
        <v>4882</v>
      </c>
      <c r="F16" s="32">
        <v>12</v>
      </c>
      <c r="G16" s="32">
        <v>5</v>
      </c>
      <c r="H16" s="32">
        <v>2</v>
      </c>
      <c r="I16" s="32">
        <v>5.0999999999999996</v>
      </c>
      <c r="J16" s="32"/>
      <c r="K16" s="32"/>
      <c r="L16" s="32">
        <f>SUM(G16*400+H16*100+I16)</f>
        <v>2205.1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42" t="s">
        <v>922</v>
      </c>
    </row>
    <row r="17" spans="1:24" s="44" customFormat="1" x14ac:dyDescent="0.5">
      <c r="A17" s="256">
        <v>2705</v>
      </c>
      <c r="B17" s="33" t="s">
        <v>184</v>
      </c>
      <c r="C17" s="32">
        <v>7280</v>
      </c>
      <c r="D17" s="32">
        <v>118</v>
      </c>
      <c r="E17" s="32">
        <v>6407</v>
      </c>
      <c r="F17" s="32">
        <v>12</v>
      </c>
      <c r="G17" s="32">
        <v>1</v>
      </c>
      <c r="H17" s="32">
        <v>1</v>
      </c>
      <c r="I17" s="32">
        <v>13.9</v>
      </c>
      <c r="J17" s="32"/>
      <c r="K17" s="32">
        <f>SUM(G17*400+H17*100+I17)</f>
        <v>513.9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42" t="s">
        <v>32</v>
      </c>
    </row>
    <row r="18" spans="1:24" s="44" customFormat="1" x14ac:dyDescent="0.5">
      <c r="A18" s="256">
        <v>2706</v>
      </c>
      <c r="B18" s="33" t="s">
        <v>35</v>
      </c>
      <c r="C18" s="32">
        <v>61977</v>
      </c>
      <c r="D18" s="32">
        <v>642</v>
      </c>
      <c r="E18" s="32">
        <v>3281</v>
      </c>
      <c r="F18" s="32"/>
      <c r="G18" s="32">
        <v>2</v>
      </c>
      <c r="H18" s="32">
        <v>1</v>
      </c>
      <c r="I18" s="32">
        <v>29</v>
      </c>
      <c r="J18" s="32"/>
      <c r="K18" s="32">
        <f>SUM(G18*400+H18*100+I18)</f>
        <v>929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2" t="s">
        <v>923</v>
      </c>
    </row>
    <row r="19" spans="1:24" s="44" customFormat="1" x14ac:dyDescent="0.5">
      <c r="A19" s="256">
        <v>2707</v>
      </c>
      <c r="B19" s="33" t="s">
        <v>41</v>
      </c>
      <c r="C19" s="32">
        <v>42210</v>
      </c>
      <c r="D19" s="32">
        <v>641</v>
      </c>
      <c r="E19" s="32">
        <v>3689</v>
      </c>
      <c r="F19" s="32"/>
      <c r="G19" s="32">
        <v>2</v>
      </c>
      <c r="H19" s="32">
        <v>1</v>
      </c>
      <c r="I19" s="32">
        <v>76</v>
      </c>
      <c r="J19" s="32"/>
      <c r="K19" s="32"/>
      <c r="L19" s="32"/>
      <c r="M19" s="32"/>
      <c r="N19" s="32">
        <f>SUM(G19*400+H19*100+I19)</f>
        <v>976</v>
      </c>
      <c r="O19" s="32"/>
      <c r="P19" s="32"/>
      <c r="Q19" s="32"/>
      <c r="R19" s="32"/>
      <c r="S19" s="32"/>
      <c r="T19" s="32"/>
      <c r="U19" s="32"/>
      <c r="V19" s="32"/>
      <c r="W19" s="32"/>
      <c r="X19" s="42" t="s">
        <v>918</v>
      </c>
    </row>
    <row r="20" spans="1:24" s="63" customFormat="1" x14ac:dyDescent="0.5">
      <c r="A20" s="256">
        <v>2708</v>
      </c>
      <c r="B20" s="56" t="s">
        <v>24</v>
      </c>
      <c r="C20" s="59">
        <v>56215</v>
      </c>
      <c r="D20" s="59">
        <v>628</v>
      </c>
      <c r="E20" s="59">
        <v>1402</v>
      </c>
      <c r="F20" s="59">
        <v>12</v>
      </c>
      <c r="G20" s="59">
        <v>6</v>
      </c>
      <c r="H20" s="59" t="s">
        <v>25</v>
      </c>
      <c r="I20" s="59">
        <v>39</v>
      </c>
      <c r="J20" s="59"/>
      <c r="K20" s="59"/>
      <c r="L20" s="59"/>
      <c r="M20" s="59"/>
      <c r="N20" s="59">
        <f>SUM(G20*400+I20)</f>
        <v>2439</v>
      </c>
      <c r="O20" s="59"/>
      <c r="P20" s="59"/>
      <c r="Q20" s="59"/>
      <c r="R20" s="59"/>
      <c r="S20" s="59"/>
      <c r="T20" s="59"/>
      <c r="U20" s="59"/>
      <c r="V20" s="59"/>
      <c r="W20" s="59"/>
      <c r="X20" s="40" t="s">
        <v>924</v>
      </c>
    </row>
    <row r="21" spans="1:24" s="44" customFormat="1" x14ac:dyDescent="0.5">
      <c r="A21" s="256">
        <v>2709</v>
      </c>
      <c r="B21" s="33" t="s">
        <v>40</v>
      </c>
      <c r="C21" s="32">
        <v>9314</v>
      </c>
      <c r="D21" s="32">
        <v>733</v>
      </c>
      <c r="E21" s="32">
        <v>7444</v>
      </c>
      <c r="F21" s="32">
        <v>10</v>
      </c>
      <c r="G21" s="32">
        <v>5</v>
      </c>
      <c r="H21" s="32">
        <v>2</v>
      </c>
      <c r="I21" s="32">
        <v>6</v>
      </c>
      <c r="J21" s="32"/>
      <c r="K21" s="32"/>
      <c r="L21" s="32"/>
      <c r="M21" s="32"/>
      <c r="N21" s="32">
        <f>SUM(G21*400+H21*100+I21)</f>
        <v>2206</v>
      </c>
      <c r="O21" s="32"/>
      <c r="P21" s="32"/>
      <c r="Q21" s="32"/>
      <c r="R21" s="32"/>
      <c r="S21" s="32"/>
      <c r="T21" s="32"/>
      <c r="U21" s="32"/>
      <c r="V21" s="32"/>
      <c r="W21" s="32"/>
      <c r="X21" s="40" t="s">
        <v>203</v>
      </c>
    </row>
    <row r="22" spans="1:24" s="44" customFormat="1" x14ac:dyDescent="0.5">
      <c r="A22" s="256">
        <v>2710</v>
      </c>
      <c r="B22" s="33" t="s">
        <v>33</v>
      </c>
      <c r="C22" s="32">
        <v>53454</v>
      </c>
      <c r="D22" s="32">
        <v>159</v>
      </c>
      <c r="E22" s="32">
        <v>3889</v>
      </c>
      <c r="F22" s="32">
        <v>10</v>
      </c>
      <c r="G22" s="32">
        <v>3</v>
      </c>
      <c r="H22" s="32">
        <v>3</v>
      </c>
      <c r="I22" s="32">
        <v>36</v>
      </c>
      <c r="J22" s="32"/>
      <c r="K22" s="32"/>
      <c r="L22" s="32">
        <f>SUM(G22*400+H22*100+I22)</f>
        <v>1536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42" t="s">
        <v>925</v>
      </c>
    </row>
    <row r="23" spans="1:24" s="44" customFormat="1" x14ac:dyDescent="0.5">
      <c r="A23" s="256">
        <v>2711</v>
      </c>
      <c r="B23" s="33" t="s">
        <v>34</v>
      </c>
      <c r="C23" s="32">
        <v>45860</v>
      </c>
      <c r="D23" s="32">
        <v>33</v>
      </c>
      <c r="E23" s="32">
        <v>2085</v>
      </c>
      <c r="F23" s="32">
        <v>10</v>
      </c>
      <c r="G23" s="32" t="s">
        <v>25</v>
      </c>
      <c r="H23" s="32">
        <v>2</v>
      </c>
      <c r="I23" s="32">
        <v>35</v>
      </c>
      <c r="J23" s="32"/>
      <c r="K23" s="32"/>
      <c r="L23" s="32"/>
      <c r="M23" s="32"/>
      <c r="N23" s="32">
        <f>SUM(H23*100+I23)</f>
        <v>235</v>
      </c>
      <c r="O23" s="32"/>
      <c r="P23" s="32"/>
      <c r="Q23" s="32"/>
      <c r="R23" s="32"/>
      <c r="S23" s="32"/>
      <c r="T23" s="32"/>
      <c r="U23" s="32"/>
      <c r="V23" s="32"/>
      <c r="W23" s="32"/>
      <c r="X23" s="42" t="s">
        <v>103</v>
      </c>
    </row>
    <row r="24" spans="1:24" s="44" customFormat="1" x14ac:dyDescent="0.5">
      <c r="A24" s="256">
        <v>2712</v>
      </c>
      <c r="B24" s="33" t="s">
        <v>41</v>
      </c>
      <c r="C24" s="32">
        <v>9317</v>
      </c>
      <c r="D24" s="32">
        <v>560</v>
      </c>
      <c r="E24" s="32">
        <v>7447</v>
      </c>
      <c r="F24" s="32">
        <v>12</v>
      </c>
      <c r="G24" s="32" t="s">
        <v>25</v>
      </c>
      <c r="H24" s="32">
        <v>1</v>
      </c>
      <c r="I24" s="32">
        <v>20</v>
      </c>
      <c r="J24" s="32"/>
      <c r="K24" s="32"/>
      <c r="L24" s="32"/>
      <c r="M24" s="32"/>
      <c r="N24" s="32">
        <f>SUM(H24*100+I24)</f>
        <v>120</v>
      </c>
      <c r="O24" s="32"/>
      <c r="P24" s="32"/>
      <c r="Q24" s="32"/>
      <c r="R24" s="32"/>
      <c r="S24" s="32"/>
      <c r="T24" s="32"/>
      <c r="U24" s="32"/>
      <c r="V24" s="32"/>
      <c r="W24" s="32"/>
      <c r="X24" s="42" t="s">
        <v>926</v>
      </c>
    </row>
    <row r="25" spans="1:24" s="44" customFormat="1" x14ac:dyDescent="0.5">
      <c r="A25" s="256">
        <v>2713</v>
      </c>
      <c r="B25" s="33" t="s">
        <v>164</v>
      </c>
      <c r="C25" s="33" t="s">
        <v>927</v>
      </c>
      <c r="D25" s="32">
        <v>66</v>
      </c>
      <c r="E25" s="32">
        <v>8593</v>
      </c>
      <c r="F25" s="32">
        <v>10</v>
      </c>
      <c r="G25" s="32" t="s">
        <v>25</v>
      </c>
      <c r="H25" s="32">
        <v>2</v>
      </c>
      <c r="I25" s="32">
        <v>11.4</v>
      </c>
      <c r="J25" s="32"/>
      <c r="K25" s="32">
        <f>SUM(H25*100+I25)</f>
        <v>211.4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2" t="s">
        <v>32</v>
      </c>
    </row>
    <row r="26" spans="1:24" s="44" customFormat="1" x14ac:dyDescent="0.5">
      <c r="A26" s="256">
        <v>2714</v>
      </c>
      <c r="B26" s="33" t="s">
        <v>42</v>
      </c>
      <c r="C26" s="33" t="s">
        <v>1060</v>
      </c>
      <c r="D26" s="32">
        <v>39</v>
      </c>
      <c r="E26" s="32">
        <v>2091</v>
      </c>
      <c r="F26" s="32">
        <v>10</v>
      </c>
      <c r="G26" s="32" t="s">
        <v>25</v>
      </c>
      <c r="H26" s="32">
        <v>3</v>
      </c>
      <c r="I26" s="32">
        <v>44</v>
      </c>
      <c r="J26" s="32"/>
      <c r="K26" s="32">
        <f>SUM(H26*100+I26)</f>
        <v>344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42" t="s">
        <v>32</v>
      </c>
    </row>
    <row r="27" spans="1:24" s="44" customFormat="1" x14ac:dyDescent="0.5">
      <c r="A27" s="256">
        <v>2715</v>
      </c>
      <c r="B27" s="242" t="s">
        <v>51</v>
      </c>
      <c r="C27" s="32">
        <v>45872</v>
      </c>
      <c r="D27" s="32">
        <v>47</v>
      </c>
      <c r="E27" s="32">
        <v>2098</v>
      </c>
      <c r="F27" s="32">
        <v>10</v>
      </c>
      <c r="G27" s="32" t="s">
        <v>25</v>
      </c>
      <c r="H27" s="32">
        <v>2</v>
      </c>
      <c r="I27" s="32">
        <v>96.6</v>
      </c>
      <c r="J27" s="32"/>
      <c r="K27" s="32"/>
      <c r="L27" s="32"/>
      <c r="M27" s="32"/>
      <c r="N27" s="32">
        <f>SUM(H27*100+I27)</f>
        <v>296.60000000000002</v>
      </c>
      <c r="O27" s="32"/>
      <c r="P27" s="32"/>
      <c r="Q27" s="32"/>
      <c r="R27" s="32"/>
      <c r="S27" s="32"/>
      <c r="T27" s="32"/>
      <c r="U27" s="32"/>
      <c r="V27" s="32"/>
      <c r="W27" s="32"/>
      <c r="X27" s="42" t="s">
        <v>928</v>
      </c>
    </row>
    <row r="28" spans="1:24" s="44" customFormat="1" x14ac:dyDescent="0.5">
      <c r="A28" s="256">
        <v>2716</v>
      </c>
      <c r="B28" s="242" t="s">
        <v>545</v>
      </c>
      <c r="C28" s="32">
        <v>344</v>
      </c>
      <c r="D28" s="32">
        <v>6</v>
      </c>
      <c r="E28" s="32">
        <v>4197</v>
      </c>
      <c r="F28" s="32">
        <v>10</v>
      </c>
      <c r="G28" s="32" t="s">
        <v>25</v>
      </c>
      <c r="H28" s="32">
        <v>2</v>
      </c>
      <c r="I28" s="32" t="s">
        <v>25</v>
      </c>
      <c r="J28" s="32"/>
      <c r="K28" s="32">
        <f>SUM(H28*100)</f>
        <v>200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42" t="s">
        <v>32</v>
      </c>
    </row>
    <row r="29" spans="1:24" s="44" customFormat="1" x14ac:dyDescent="0.5">
      <c r="A29" s="256">
        <v>2717</v>
      </c>
      <c r="B29" s="242" t="s">
        <v>929</v>
      </c>
      <c r="C29" s="32">
        <v>65967</v>
      </c>
      <c r="D29" s="32">
        <v>546</v>
      </c>
      <c r="E29" s="32">
        <v>3769</v>
      </c>
      <c r="F29" s="32">
        <v>10</v>
      </c>
      <c r="G29" s="32" t="s">
        <v>25</v>
      </c>
      <c r="H29" s="32">
        <v>2</v>
      </c>
      <c r="I29" s="32">
        <v>32.799999999999997</v>
      </c>
      <c r="J29" s="32"/>
      <c r="K29" s="32">
        <f>SUM(H29*100+I29)</f>
        <v>232.8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42" t="s">
        <v>32</v>
      </c>
    </row>
    <row r="30" spans="1:24" s="44" customFormat="1" x14ac:dyDescent="0.5">
      <c r="A30" s="256">
        <v>2718</v>
      </c>
      <c r="B30" s="242" t="s">
        <v>64</v>
      </c>
      <c r="C30" s="32">
        <v>3708</v>
      </c>
      <c r="D30" s="32">
        <v>647</v>
      </c>
      <c r="E30" s="32">
        <v>4891</v>
      </c>
      <c r="F30" s="32">
        <v>10</v>
      </c>
      <c r="G30" s="32">
        <v>1</v>
      </c>
      <c r="H30" s="32">
        <v>1</v>
      </c>
      <c r="I30" s="32">
        <v>55.4</v>
      </c>
      <c r="J30" s="32">
        <f>SUM(G30*400+H30*100+I30)</f>
        <v>555.4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42" t="s">
        <v>161</v>
      </c>
    </row>
    <row r="31" spans="1:24" s="44" customFormat="1" x14ac:dyDescent="0.5">
      <c r="A31" s="256">
        <v>2719</v>
      </c>
      <c r="B31" s="242" t="s">
        <v>24</v>
      </c>
      <c r="C31" s="32">
        <v>46652</v>
      </c>
      <c r="D31" s="32">
        <v>6</v>
      </c>
      <c r="E31" s="32">
        <v>2060</v>
      </c>
      <c r="F31" s="32">
        <v>10</v>
      </c>
      <c r="G31" s="32">
        <v>7</v>
      </c>
      <c r="H31" s="32" t="s">
        <v>25</v>
      </c>
      <c r="I31" s="32">
        <v>68</v>
      </c>
      <c r="J31" s="32"/>
      <c r="K31" s="32"/>
      <c r="L31" s="32"/>
      <c r="M31" s="32"/>
      <c r="N31" s="32">
        <f>SUM(G31*400+I31)</f>
        <v>2868</v>
      </c>
      <c r="O31" s="32"/>
      <c r="P31" s="32"/>
      <c r="Q31" s="32"/>
      <c r="R31" s="32"/>
      <c r="S31" s="32"/>
      <c r="T31" s="32"/>
      <c r="U31" s="32"/>
      <c r="V31" s="32"/>
      <c r="W31" s="32"/>
      <c r="X31" s="42" t="s">
        <v>534</v>
      </c>
    </row>
    <row r="32" spans="1:24" s="44" customFormat="1" x14ac:dyDescent="0.5">
      <c r="A32" s="256">
        <v>2720</v>
      </c>
      <c r="B32" s="242" t="s">
        <v>41</v>
      </c>
      <c r="C32" s="32">
        <v>4454</v>
      </c>
      <c r="D32" s="32">
        <v>665</v>
      </c>
      <c r="E32" s="32">
        <v>5335</v>
      </c>
      <c r="F32" s="32">
        <v>10</v>
      </c>
      <c r="G32" s="32">
        <v>1</v>
      </c>
      <c r="H32" s="32">
        <v>3</v>
      </c>
      <c r="I32" s="32">
        <v>83.8</v>
      </c>
      <c r="J32" s="32"/>
      <c r="K32" s="32"/>
      <c r="L32" s="32"/>
      <c r="M32" s="32"/>
      <c r="N32" s="32">
        <f>SUM(G32*400+H32*100+I32)</f>
        <v>783.8</v>
      </c>
      <c r="O32" s="32"/>
      <c r="P32" s="32"/>
      <c r="Q32" s="32"/>
      <c r="R32" s="32"/>
      <c r="S32" s="32"/>
      <c r="T32" s="32"/>
      <c r="U32" s="32"/>
      <c r="V32" s="32"/>
      <c r="W32" s="32"/>
      <c r="X32" s="42" t="s">
        <v>534</v>
      </c>
    </row>
    <row r="33" spans="1:24" s="44" customFormat="1" x14ac:dyDescent="0.5">
      <c r="A33" s="256">
        <v>2721</v>
      </c>
      <c r="B33" s="242" t="s">
        <v>42</v>
      </c>
      <c r="C33" s="32">
        <v>46653</v>
      </c>
      <c r="D33" s="32">
        <v>8</v>
      </c>
      <c r="E33" s="32">
        <v>2062</v>
      </c>
      <c r="F33" s="32">
        <v>10</v>
      </c>
      <c r="G33" s="32">
        <v>4</v>
      </c>
      <c r="H33" s="32">
        <v>2</v>
      </c>
      <c r="I33" s="32">
        <v>22</v>
      </c>
      <c r="J33" s="32"/>
      <c r="K33" s="32"/>
      <c r="L33" s="32"/>
      <c r="M33" s="32"/>
      <c r="N33" s="32">
        <f>SUM(G33*400+H33*100+I33)</f>
        <v>1822</v>
      </c>
      <c r="O33" s="32"/>
      <c r="P33" s="32"/>
      <c r="Q33" s="32"/>
      <c r="R33" s="32"/>
      <c r="S33" s="32"/>
      <c r="T33" s="32"/>
      <c r="U33" s="32"/>
      <c r="V33" s="32"/>
      <c r="W33" s="32"/>
      <c r="X33" s="42" t="s">
        <v>899</v>
      </c>
    </row>
    <row r="34" spans="1:24" s="44" customFormat="1" x14ac:dyDescent="0.5">
      <c r="A34" s="256">
        <v>2722</v>
      </c>
      <c r="B34" s="242" t="s">
        <v>43</v>
      </c>
      <c r="C34" s="32">
        <v>45846</v>
      </c>
      <c r="D34" s="32">
        <v>7</v>
      </c>
      <c r="E34" s="32">
        <v>2061</v>
      </c>
      <c r="F34" s="32">
        <v>10</v>
      </c>
      <c r="G34" s="32" t="s">
        <v>25</v>
      </c>
      <c r="H34" s="32">
        <v>1</v>
      </c>
      <c r="I34" s="32">
        <v>69</v>
      </c>
      <c r="J34" s="32"/>
      <c r="K34" s="32">
        <f>SUM(H34*100+I34)</f>
        <v>169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42" t="s">
        <v>32</v>
      </c>
    </row>
    <row r="35" spans="1:24" s="44" customFormat="1" x14ac:dyDescent="0.5">
      <c r="A35" s="256">
        <v>2723</v>
      </c>
      <c r="B35" s="242" t="s">
        <v>44</v>
      </c>
      <c r="C35" s="32">
        <v>45756</v>
      </c>
      <c r="D35" s="32">
        <v>9</v>
      </c>
      <c r="E35" s="32">
        <v>2063</v>
      </c>
      <c r="F35" s="32">
        <v>10</v>
      </c>
      <c r="G35" s="32" t="s">
        <v>25</v>
      </c>
      <c r="H35" s="32">
        <v>2</v>
      </c>
      <c r="I35" s="32">
        <v>44</v>
      </c>
      <c r="J35" s="32"/>
      <c r="K35" s="32">
        <f>SUM(H35*100+I35)</f>
        <v>244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42" t="s">
        <v>32</v>
      </c>
    </row>
    <row r="36" spans="1:24" s="44" customFormat="1" x14ac:dyDescent="0.5">
      <c r="A36" s="256">
        <v>2724</v>
      </c>
      <c r="B36" s="242" t="s">
        <v>45</v>
      </c>
      <c r="C36" s="32">
        <v>9278</v>
      </c>
      <c r="D36" s="32">
        <v>10</v>
      </c>
      <c r="E36" s="32">
        <v>2064</v>
      </c>
      <c r="F36" s="32">
        <v>10</v>
      </c>
      <c r="G36" s="32">
        <v>2</v>
      </c>
      <c r="H36" s="32" t="s">
        <v>25</v>
      </c>
      <c r="I36" s="32">
        <v>10.1</v>
      </c>
      <c r="J36" s="32"/>
      <c r="K36" s="32"/>
      <c r="L36" s="32"/>
      <c r="M36" s="32"/>
      <c r="N36" s="32">
        <f>SUM(G36*400+I36)</f>
        <v>810.1</v>
      </c>
      <c r="O36" s="32"/>
      <c r="P36" s="32"/>
      <c r="Q36" s="32"/>
      <c r="R36" s="32"/>
      <c r="S36" s="32"/>
      <c r="T36" s="32"/>
      <c r="U36" s="32"/>
      <c r="V36" s="32"/>
      <c r="W36" s="32"/>
      <c r="X36" s="42" t="s">
        <v>737</v>
      </c>
    </row>
    <row r="37" spans="1:24" s="44" customFormat="1" x14ac:dyDescent="0.5">
      <c r="A37" s="256">
        <v>2725</v>
      </c>
      <c r="B37" s="242" t="s">
        <v>48</v>
      </c>
      <c r="C37" s="32">
        <v>11577</v>
      </c>
      <c r="D37" s="32">
        <v>36</v>
      </c>
      <c r="E37" s="32">
        <v>3985</v>
      </c>
      <c r="F37" s="32">
        <v>10</v>
      </c>
      <c r="G37" s="32" t="s">
        <v>25</v>
      </c>
      <c r="H37" s="32">
        <v>1</v>
      </c>
      <c r="I37" s="32">
        <v>47.7</v>
      </c>
      <c r="J37" s="32"/>
      <c r="K37" s="32"/>
      <c r="L37" s="32">
        <f>SUM(H37*100+I37)</f>
        <v>147.69999999999999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42" t="s">
        <v>150</v>
      </c>
    </row>
    <row r="38" spans="1:24" s="44" customFormat="1" x14ac:dyDescent="0.5">
      <c r="A38" s="319" t="s">
        <v>2048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</row>
    <row r="39" spans="1:24" s="44" customFormat="1" x14ac:dyDescent="0.5">
      <c r="A39" s="323" t="s">
        <v>1102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</row>
    <row r="40" spans="1:24" s="44" customFormat="1" x14ac:dyDescent="0.5">
      <c r="A40" s="324" t="s">
        <v>1069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</row>
    <row r="41" spans="1:24" s="44" customFormat="1" x14ac:dyDescent="0.5">
      <c r="A41" s="319" t="s">
        <v>1070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</row>
    <row r="42" spans="1:24" s="44" customFormat="1" x14ac:dyDescent="0.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</row>
    <row r="43" spans="1:24" s="44" customFormat="1" x14ac:dyDescent="0.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</row>
    <row r="44" spans="1:24" s="44" customFormat="1" x14ac:dyDescent="0.5">
      <c r="A44" s="325" t="s">
        <v>1071</v>
      </c>
      <c r="B44" s="219"/>
      <c r="C44" s="220"/>
      <c r="D44" s="327" t="s">
        <v>0</v>
      </c>
      <c r="E44" s="327" t="s">
        <v>1</v>
      </c>
      <c r="F44" s="220"/>
      <c r="G44" s="329" t="s">
        <v>18</v>
      </c>
      <c r="H44" s="330"/>
      <c r="I44" s="331"/>
      <c r="J44" s="332" t="s">
        <v>1088</v>
      </c>
      <c r="K44" s="333"/>
      <c r="L44" s="333"/>
      <c r="M44" s="333"/>
      <c r="N44" s="334"/>
      <c r="O44" s="335" t="s">
        <v>1101</v>
      </c>
      <c r="P44" s="335"/>
      <c r="Q44" s="335"/>
      <c r="R44" s="335"/>
      <c r="S44" s="335"/>
      <c r="T44" s="335"/>
      <c r="U44" s="335"/>
      <c r="V44" s="335"/>
      <c r="W44" s="335"/>
      <c r="X44" s="320" t="s">
        <v>12</v>
      </c>
    </row>
    <row r="45" spans="1:24" s="44" customFormat="1" x14ac:dyDescent="0.5">
      <c r="A45" s="326"/>
      <c r="B45" s="221" t="s">
        <v>1072</v>
      </c>
      <c r="C45" s="223" t="s">
        <v>1073</v>
      </c>
      <c r="D45" s="328"/>
      <c r="E45" s="328"/>
      <c r="F45" s="223" t="s">
        <v>1075</v>
      </c>
      <c r="G45" s="327" t="s">
        <v>19</v>
      </c>
      <c r="H45" s="336" t="s">
        <v>20</v>
      </c>
      <c r="I45" s="327" t="s">
        <v>21</v>
      </c>
      <c r="J45" s="225"/>
      <c r="K45" s="320" t="s">
        <v>1079</v>
      </c>
      <c r="L45" s="337" t="s">
        <v>1080</v>
      </c>
      <c r="M45" s="226"/>
      <c r="N45" s="234" t="s">
        <v>1086</v>
      </c>
      <c r="O45" s="338" t="s">
        <v>1071</v>
      </c>
      <c r="P45" s="219"/>
      <c r="Q45" s="219"/>
      <c r="R45" s="219"/>
      <c r="S45" s="341" t="s">
        <v>1088</v>
      </c>
      <c r="T45" s="342"/>
      <c r="U45" s="342"/>
      <c r="V45" s="342"/>
      <c r="W45" s="343"/>
      <c r="X45" s="321"/>
    </row>
    <row r="46" spans="1:24" s="44" customFormat="1" x14ac:dyDescent="0.5">
      <c r="A46" s="326"/>
      <c r="B46" s="221" t="s">
        <v>22</v>
      </c>
      <c r="C46" s="223" t="s">
        <v>1074</v>
      </c>
      <c r="D46" s="328"/>
      <c r="E46" s="328"/>
      <c r="F46" s="229" t="s">
        <v>1076</v>
      </c>
      <c r="G46" s="328"/>
      <c r="H46" s="336"/>
      <c r="I46" s="328"/>
      <c r="J46" s="225" t="s">
        <v>1078</v>
      </c>
      <c r="K46" s="321"/>
      <c r="L46" s="337"/>
      <c r="M46" s="230" t="s">
        <v>1081</v>
      </c>
      <c r="N46" s="234" t="s">
        <v>1085</v>
      </c>
      <c r="O46" s="339"/>
      <c r="P46" s="221"/>
      <c r="Q46" s="221" t="s">
        <v>1072</v>
      </c>
      <c r="R46" s="221" t="s">
        <v>1094</v>
      </c>
      <c r="S46" s="226"/>
      <c r="T46" s="344" t="s">
        <v>1079</v>
      </c>
      <c r="U46" s="320" t="s">
        <v>1080</v>
      </c>
      <c r="V46" s="233"/>
      <c r="W46" s="226" t="s">
        <v>1097</v>
      </c>
      <c r="X46" s="321"/>
    </row>
    <row r="47" spans="1:24" s="44" customFormat="1" x14ac:dyDescent="0.5">
      <c r="A47" s="326"/>
      <c r="B47" s="221"/>
      <c r="C47" s="223" t="s">
        <v>861</v>
      </c>
      <c r="D47" s="328"/>
      <c r="E47" s="328"/>
      <c r="F47" s="223" t="s">
        <v>1077</v>
      </c>
      <c r="G47" s="328"/>
      <c r="H47" s="336"/>
      <c r="I47" s="328"/>
      <c r="J47" s="225" t="s">
        <v>1082</v>
      </c>
      <c r="K47" s="321"/>
      <c r="L47" s="337"/>
      <c r="M47" s="230" t="s">
        <v>1084</v>
      </c>
      <c r="N47" s="234" t="s">
        <v>1087</v>
      </c>
      <c r="O47" s="339"/>
      <c r="P47" s="221" t="s">
        <v>1090</v>
      </c>
      <c r="Q47" s="221" t="s">
        <v>1091</v>
      </c>
      <c r="R47" s="221" t="s">
        <v>1095</v>
      </c>
      <c r="S47" s="230" t="s">
        <v>1078</v>
      </c>
      <c r="T47" s="345"/>
      <c r="U47" s="321"/>
      <c r="V47" s="233" t="s">
        <v>1081</v>
      </c>
      <c r="W47" s="230" t="s">
        <v>1098</v>
      </c>
      <c r="X47" s="321"/>
    </row>
    <row r="48" spans="1:24" s="44" customFormat="1" x14ac:dyDescent="0.5">
      <c r="A48" s="221"/>
      <c r="B48" s="221"/>
      <c r="C48" s="223"/>
      <c r="D48" s="223"/>
      <c r="E48" s="223"/>
      <c r="F48" s="223"/>
      <c r="G48" s="328"/>
      <c r="H48" s="336"/>
      <c r="I48" s="328"/>
      <c r="J48" s="225" t="s">
        <v>1083</v>
      </c>
      <c r="K48" s="321"/>
      <c r="L48" s="337"/>
      <c r="M48" s="230" t="s">
        <v>1085</v>
      </c>
      <c r="N48" s="234" t="s">
        <v>1072</v>
      </c>
      <c r="O48" s="339"/>
      <c r="P48" s="221"/>
      <c r="Q48" s="221" t="s">
        <v>1092</v>
      </c>
      <c r="R48" s="221" t="s">
        <v>1096</v>
      </c>
      <c r="S48" s="230" t="s">
        <v>1082</v>
      </c>
      <c r="T48" s="345"/>
      <c r="U48" s="321"/>
      <c r="V48" s="233" t="s">
        <v>1084</v>
      </c>
      <c r="W48" s="230" t="s">
        <v>1091</v>
      </c>
      <c r="X48" s="321"/>
    </row>
    <row r="49" spans="1:24" s="44" customFormat="1" x14ac:dyDescent="0.5">
      <c r="A49" s="193"/>
      <c r="B49" s="33"/>
      <c r="C49" s="32"/>
      <c r="D49" s="32"/>
      <c r="E49" s="32"/>
      <c r="F49" s="32"/>
      <c r="G49" s="32"/>
      <c r="H49" s="121"/>
      <c r="I49" s="32"/>
      <c r="J49" s="118"/>
      <c r="K49" s="32"/>
      <c r="L49" s="121"/>
      <c r="M49" s="32"/>
      <c r="N49" s="235"/>
      <c r="O49" s="340"/>
      <c r="P49" s="33"/>
      <c r="Q49" s="33" t="s">
        <v>1093</v>
      </c>
      <c r="R49" s="33"/>
      <c r="S49" s="228" t="s">
        <v>1083</v>
      </c>
      <c r="T49" s="346"/>
      <c r="U49" s="322"/>
      <c r="V49" s="236" t="s">
        <v>1085</v>
      </c>
      <c r="W49" s="228" t="s">
        <v>1099</v>
      </c>
      <c r="X49" s="322"/>
    </row>
    <row r="50" spans="1:24" s="44" customFormat="1" x14ac:dyDescent="0.5">
      <c r="A50" s="256">
        <v>2726</v>
      </c>
      <c r="B50" s="242" t="s">
        <v>49</v>
      </c>
      <c r="C50" s="32">
        <v>7418</v>
      </c>
      <c r="D50" s="32">
        <v>30</v>
      </c>
      <c r="E50" s="32">
        <v>6406</v>
      </c>
      <c r="F50" s="32">
        <v>10</v>
      </c>
      <c r="G50" s="32" t="s">
        <v>25</v>
      </c>
      <c r="H50" s="32">
        <v>1</v>
      </c>
      <c r="I50" s="32">
        <v>58</v>
      </c>
      <c r="J50" s="32"/>
      <c r="K50" s="32">
        <f>SUM(H50*100+I50)</f>
        <v>158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42" t="s">
        <v>32</v>
      </c>
    </row>
    <row r="51" spans="1:24" s="44" customFormat="1" x14ac:dyDescent="0.5">
      <c r="A51" s="256">
        <v>2727</v>
      </c>
      <c r="B51" s="242" t="s">
        <v>50</v>
      </c>
      <c r="C51" s="32">
        <v>12131</v>
      </c>
      <c r="D51" s="32">
        <v>846</v>
      </c>
      <c r="E51" s="32">
        <v>9212</v>
      </c>
      <c r="F51" s="32">
        <v>10</v>
      </c>
      <c r="G51" s="32">
        <v>3</v>
      </c>
      <c r="H51" s="32">
        <v>3</v>
      </c>
      <c r="I51" s="32">
        <v>67.8</v>
      </c>
      <c r="J51" s="32">
        <f>SUM(G51*400+H51*100+I51)</f>
        <v>1567.8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42" t="s">
        <v>161</v>
      </c>
    </row>
    <row r="52" spans="1:24" s="44" customFormat="1" x14ac:dyDescent="0.5">
      <c r="A52" s="256">
        <v>2728</v>
      </c>
      <c r="B52" s="242" t="s">
        <v>180</v>
      </c>
      <c r="C52" s="32">
        <v>12132</v>
      </c>
      <c r="D52" s="32">
        <v>847</v>
      </c>
      <c r="E52" s="32">
        <v>9213</v>
      </c>
      <c r="F52" s="32">
        <v>10</v>
      </c>
      <c r="G52" s="32">
        <v>3</v>
      </c>
      <c r="H52" s="32">
        <v>3</v>
      </c>
      <c r="I52" s="32">
        <v>42</v>
      </c>
      <c r="J52" s="32"/>
      <c r="K52" s="32"/>
      <c r="L52" s="32">
        <f>SUM(G52*400+H52*100+I52)</f>
        <v>1542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42" t="s">
        <v>150</v>
      </c>
    </row>
    <row r="53" spans="1:24" s="44" customFormat="1" x14ac:dyDescent="0.5">
      <c r="A53" s="256">
        <v>2729</v>
      </c>
      <c r="B53" s="242" t="s">
        <v>52</v>
      </c>
      <c r="C53" s="32">
        <v>45856</v>
      </c>
      <c r="D53" s="32">
        <v>22</v>
      </c>
      <c r="E53" s="32">
        <v>2035</v>
      </c>
      <c r="F53" s="32">
        <v>10</v>
      </c>
      <c r="G53" s="32" t="s">
        <v>25</v>
      </c>
      <c r="H53" s="32">
        <v>1</v>
      </c>
      <c r="I53" s="32">
        <v>65</v>
      </c>
      <c r="J53" s="32"/>
      <c r="K53" s="32"/>
      <c r="L53" s="32"/>
      <c r="M53" s="32"/>
      <c r="N53" s="32">
        <f>SUM(H53*100+I53)</f>
        <v>165</v>
      </c>
      <c r="O53" s="32"/>
      <c r="P53" s="32"/>
      <c r="Q53" s="32"/>
      <c r="R53" s="32"/>
      <c r="S53" s="32"/>
      <c r="T53" s="32"/>
      <c r="U53" s="32"/>
      <c r="V53" s="32"/>
      <c r="W53" s="32"/>
      <c r="X53" s="42" t="s">
        <v>103</v>
      </c>
    </row>
    <row r="54" spans="1:24" s="44" customFormat="1" x14ac:dyDescent="0.5">
      <c r="A54" s="256">
        <v>2730</v>
      </c>
      <c r="B54" s="242" t="s">
        <v>53</v>
      </c>
      <c r="C54" s="32">
        <v>45761</v>
      </c>
      <c r="D54" s="32">
        <v>21</v>
      </c>
      <c r="E54" s="32">
        <v>2074</v>
      </c>
      <c r="F54" s="32">
        <v>10</v>
      </c>
      <c r="G54" s="32" t="s">
        <v>25</v>
      </c>
      <c r="H54" s="32" t="s">
        <v>25</v>
      </c>
      <c r="I54" s="32">
        <v>87</v>
      </c>
      <c r="J54" s="32"/>
      <c r="K54" s="32">
        <f>SUM(I54)</f>
        <v>87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42" t="s">
        <v>32</v>
      </c>
    </row>
    <row r="55" spans="1:24" s="44" customFormat="1" x14ac:dyDescent="0.5">
      <c r="A55" s="256">
        <v>2731</v>
      </c>
      <c r="B55" s="242" t="s">
        <v>54</v>
      </c>
      <c r="C55" s="32">
        <v>9315</v>
      </c>
      <c r="D55" s="32">
        <v>33</v>
      </c>
      <c r="E55" s="32">
        <v>7945</v>
      </c>
      <c r="F55" s="32">
        <v>10</v>
      </c>
      <c r="G55" s="32" t="s">
        <v>25</v>
      </c>
      <c r="H55" s="32" t="s">
        <v>25</v>
      </c>
      <c r="I55" s="32">
        <v>92</v>
      </c>
      <c r="J55" s="32"/>
      <c r="K55" s="32">
        <f>SUM(I55)</f>
        <v>92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42" t="s">
        <v>32</v>
      </c>
    </row>
    <row r="56" spans="1:24" s="44" customFormat="1" x14ac:dyDescent="0.5">
      <c r="A56" s="256">
        <v>2732</v>
      </c>
      <c r="B56" s="33" t="s">
        <v>930</v>
      </c>
      <c r="C56" s="32">
        <v>9191</v>
      </c>
      <c r="D56" s="32">
        <v>730</v>
      </c>
      <c r="E56" s="32">
        <v>7844</v>
      </c>
      <c r="F56" s="32">
        <v>10</v>
      </c>
      <c r="G56" s="32">
        <v>1</v>
      </c>
      <c r="H56" s="32" t="s">
        <v>25</v>
      </c>
      <c r="I56" s="32" t="s">
        <v>25</v>
      </c>
      <c r="J56" s="32"/>
      <c r="K56" s="32">
        <f>SUM(G56*400)</f>
        <v>400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42" t="s">
        <v>32</v>
      </c>
    </row>
    <row r="57" spans="1:24" s="44" customFormat="1" x14ac:dyDescent="0.5">
      <c r="A57" s="256">
        <v>2733</v>
      </c>
      <c r="B57" s="33" t="s">
        <v>712</v>
      </c>
      <c r="C57" s="32">
        <v>6393</v>
      </c>
      <c r="D57" s="32">
        <v>18</v>
      </c>
      <c r="E57" s="32">
        <v>1633</v>
      </c>
      <c r="F57" s="32">
        <v>10</v>
      </c>
      <c r="G57" s="32" t="s">
        <v>25</v>
      </c>
      <c r="H57" s="32">
        <v>2</v>
      </c>
      <c r="I57" s="32">
        <v>31</v>
      </c>
      <c r="J57" s="32"/>
      <c r="K57" s="32">
        <f>SUM(H57*100+I57)</f>
        <v>231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42" t="s">
        <v>32</v>
      </c>
    </row>
    <row r="58" spans="1:24" s="44" customFormat="1" x14ac:dyDescent="0.5">
      <c r="A58" s="256">
        <v>2734</v>
      </c>
      <c r="B58" s="242" t="s">
        <v>57</v>
      </c>
      <c r="C58" s="32">
        <v>45855</v>
      </c>
      <c r="D58" s="32">
        <v>25</v>
      </c>
      <c r="E58" s="32">
        <v>2078</v>
      </c>
      <c r="F58" s="32">
        <v>10</v>
      </c>
      <c r="G58" s="32" t="s">
        <v>25</v>
      </c>
      <c r="H58" s="32">
        <v>3</v>
      </c>
      <c r="I58" s="32">
        <v>28</v>
      </c>
      <c r="J58" s="32"/>
      <c r="K58" s="32">
        <f>SUM(H58*100+I58)</f>
        <v>328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42" t="s">
        <v>32</v>
      </c>
    </row>
    <row r="59" spans="1:24" s="44" customFormat="1" x14ac:dyDescent="0.5">
      <c r="A59" s="256">
        <v>2735</v>
      </c>
      <c r="B59" s="242" t="s">
        <v>58</v>
      </c>
      <c r="C59" s="32">
        <v>50059</v>
      </c>
      <c r="D59" s="32">
        <v>26</v>
      </c>
      <c r="E59" s="32">
        <v>2079</v>
      </c>
      <c r="F59" s="32"/>
      <c r="G59" s="32" t="s">
        <v>25</v>
      </c>
      <c r="H59" s="32">
        <v>1</v>
      </c>
      <c r="I59" s="32">
        <v>1</v>
      </c>
      <c r="J59" s="32"/>
      <c r="K59" s="32">
        <f>SUM(H59*100+I59)</f>
        <v>101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42" t="s">
        <v>32</v>
      </c>
    </row>
    <row r="60" spans="1:24" s="44" customFormat="1" x14ac:dyDescent="0.5">
      <c r="A60" s="256">
        <v>2736</v>
      </c>
      <c r="B60" s="33" t="s">
        <v>797</v>
      </c>
      <c r="C60" s="32">
        <v>10534</v>
      </c>
      <c r="D60" s="32">
        <v>35</v>
      </c>
      <c r="E60" s="32">
        <v>8585</v>
      </c>
      <c r="F60" s="32">
        <v>10</v>
      </c>
      <c r="G60" s="32" t="s">
        <v>25</v>
      </c>
      <c r="H60" s="32" t="s">
        <v>25</v>
      </c>
      <c r="I60" s="32">
        <v>84.4</v>
      </c>
      <c r="J60" s="32"/>
      <c r="K60" s="32">
        <f>SUM(I60)</f>
        <v>84.4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42" t="s">
        <v>32</v>
      </c>
    </row>
    <row r="61" spans="1:24" s="44" customFormat="1" x14ac:dyDescent="0.5">
      <c r="A61" s="256">
        <v>2737</v>
      </c>
      <c r="B61" s="33" t="s">
        <v>931</v>
      </c>
      <c r="C61" s="32">
        <v>10532</v>
      </c>
      <c r="D61" s="32">
        <v>13</v>
      </c>
      <c r="E61" s="32">
        <v>8583</v>
      </c>
      <c r="F61" s="32">
        <v>10</v>
      </c>
      <c r="G61" s="32" t="s">
        <v>25</v>
      </c>
      <c r="H61" s="32">
        <v>1</v>
      </c>
      <c r="I61" s="32">
        <v>17.600000000000001</v>
      </c>
      <c r="J61" s="32"/>
      <c r="K61" s="32">
        <f>SUM(H61*100+I61)</f>
        <v>117.6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42" t="s">
        <v>32</v>
      </c>
    </row>
    <row r="62" spans="1:24" s="44" customFormat="1" x14ac:dyDescent="0.5">
      <c r="A62" s="256">
        <v>2738</v>
      </c>
      <c r="B62" s="33" t="s">
        <v>60</v>
      </c>
      <c r="C62" s="32">
        <v>4115</v>
      </c>
      <c r="D62" s="32">
        <v>663</v>
      </c>
      <c r="E62" s="32">
        <v>5145</v>
      </c>
      <c r="F62" s="32">
        <v>10</v>
      </c>
      <c r="G62" s="32" t="s">
        <v>25</v>
      </c>
      <c r="H62" s="32">
        <v>2</v>
      </c>
      <c r="I62" s="32" t="s">
        <v>25</v>
      </c>
      <c r="J62" s="32"/>
      <c r="K62" s="32"/>
      <c r="L62" s="32">
        <f>SUM(H62*400)</f>
        <v>800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42" t="s">
        <v>944</v>
      </c>
    </row>
    <row r="63" spans="1:24" s="44" customFormat="1" x14ac:dyDescent="0.5">
      <c r="A63" s="256">
        <v>2739</v>
      </c>
      <c r="B63" s="33" t="s">
        <v>61</v>
      </c>
      <c r="C63" s="32">
        <v>12242</v>
      </c>
      <c r="D63" s="32">
        <v>852</v>
      </c>
      <c r="E63" s="32">
        <v>9267</v>
      </c>
      <c r="F63" s="32">
        <v>5</v>
      </c>
      <c r="G63" s="32" t="s">
        <v>25</v>
      </c>
      <c r="H63" s="32">
        <v>1</v>
      </c>
      <c r="I63" s="32" t="s">
        <v>25</v>
      </c>
      <c r="J63" s="32"/>
      <c r="K63" s="32">
        <f>SUM(H63*100)</f>
        <v>100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42" t="s">
        <v>32</v>
      </c>
    </row>
    <row r="64" spans="1:24" s="44" customFormat="1" x14ac:dyDescent="0.5">
      <c r="A64" s="256">
        <v>2740</v>
      </c>
      <c r="B64" s="33" t="s">
        <v>186</v>
      </c>
      <c r="C64" s="32">
        <v>53476</v>
      </c>
      <c r="D64" s="32">
        <v>212</v>
      </c>
      <c r="E64" s="32">
        <v>2384</v>
      </c>
      <c r="F64" s="32">
        <v>10</v>
      </c>
      <c r="G64" s="32">
        <v>1</v>
      </c>
      <c r="H64" s="32" t="s">
        <v>25</v>
      </c>
      <c r="I64" s="32">
        <v>56.2</v>
      </c>
      <c r="J64" s="32"/>
      <c r="K64" s="32"/>
      <c r="L64" s="32"/>
      <c r="M64" s="32"/>
      <c r="N64" s="32">
        <f>SUM(G64*400+I64)</f>
        <v>456.2</v>
      </c>
      <c r="O64" s="32"/>
      <c r="P64" s="32"/>
      <c r="Q64" s="32"/>
      <c r="R64" s="32"/>
      <c r="S64" s="32"/>
      <c r="T64" s="32"/>
      <c r="U64" s="32"/>
      <c r="V64" s="32"/>
      <c r="W64" s="32"/>
      <c r="X64" s="42" t="s">
        <v>932</v>
      </c>
    </row>
    <row r="65" spans="1:24" s="44" customFormat="1" x14ac:dyDescent="0.5">
      <c r="A65" s="256">
        <v>2741</v>
      </c>
      <c r="B65" s="242" t="s">
        <v>62</v>
      </c>
      <c r="C65" s="32">
        <v>45889</v>
      </c>
      <c r="D65" s="32">
        <v>68</v>
      </c>
      <c r="E65" s="32">
        <v>2119</v>
      </c>
      <c r="F65" s="32">
        <v>10</v>
      </c>
      <c r="G65" s="32" t="s">
        <v>25</v>
      </c>
      <c r="H65" s="32">
        <v>2</v>
      </c>
      <c r="I65" s="32">
        <v>45</v>
      </c>
      <c r="J65" s="32"/>
      <c r="K65" s="32"/>
      <c r="L65" s="32"/>
      <c r="M65" s="32"/>
      <c r="N65" s="32">
        <f>SUM(H65*100+I65)</f>
        <v>245</v>
      </c>
      <c r="O65" s="32"/>
      <c r="P65" s="32"/>
      <c r="Q65" s="32"/>
      <c r="R65" s="32"/>
      <c r="S65" s="32"/>
      <c r="T65" s="32"/>
      <c r="U65" s="32"/>
      <c r="V65" s="32"/>
      <c r="W65" s="32"/>
      <c r="X65" s="42" t="s">
        <v>193</v>
      </c>
    </row>
    <row r="66" spans="1:24" s="44" customFormat="1" x14ac:dyDescent="0.5">
      <c r="A66" s="256">
        <v>2742</v>
      </c>
      <c r="B66" s="242" t="s">
        <v>63</v>
      </c>
      <c r="C66" s="32">
        <v>45890</v>
      </c>
      <c r="D66" s="32">
        <v>69</v>
      </c>
      <c r="E66" s="32">
        <v>2120</v>
      </c>
      <c r="F66" s="32">
        <v>10</v>
      </c>
      <c r="G66" s="32" t="s">
        <v>25</v>
      </c>
      <c r="H66" s="32">
        <v>2</v>
      </c>
      <c r="I66" s="32">
        <v>89</v>
      </c>
      <c r="J66" s="32"/>
      <c r="K66" s="32">
        <f>SUM(H66*100+I66)</f>
        <v>289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42" t="s">
        <v>32</v>
      </c>
    </row>
    <row r="67" spans="1:24" s="44" customFormat="1" x14ac:dyDescent="0.5">
      <c r="A67" s="256">
        <v>2743</v>
      </c>
      <c r="B67" s="242" t="s">
        <v>64</v>
      </c>
      <c r="C67" s="32">
        <v>7314</v>
      </c>
      <c r="D67" s="32">
        <v>11</v>
      </c>
      <c r="E67" s="32">
        <v>6441</v>
      </c>
      <c r="F67" s="32">
        <v>10</v>
      </c>
      <c r="G67" s="32" t="s">
        <v>25</v>
      </c>
      <c r="H67" s="32">
        <v>1</v>
      </c>
      <c r="I67" s="32">
        <v>6</v>
      </c>
      <c r="J67" s="32"/>
      <c r="K67" s="32"/>
      <c r="L67" s="32">
        <f>SUM(H67*100+I67)</f>
        <v>106</v>
      </c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42" t="s">
        <v>398</v>
      </c>
    </row>
    <row r="68" spans="1:24" s="44" customFormat="1" x14ac:dyDescent="0.5">
      <c r="A68" s="256">
        <v>2744</v>
      </c>
      <c r="B68" s="33" t="s">
        <v>798</v>
      </c>
      <c r="C68" s="32">
        <v>7313</v>
      </c>
      <c r="D68" s="32">
        <v>10</v>
      </c>
      <c r="E68" s="32">
        <v>6440</v>
      </c>
      <c r="F68" s="32">
        <v>10</v>
      </c>
      <c r="G68" s="32" t="s">
        <v>25</v>
      </c>
      <c r="H68" s="32">
        <v>1</v>
      </c>
      <c r="I68" s="32">
        <v>26</v>
      </c>
      <c r="J68" s="32"/>
      <c r="K68" s="32">
        <f>SUM(H68*100+I68)</f>
        <v>126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42" t="s">
        <v>32</v>
      </c>
    </row>
    <row r="69" spans="1:24" s="44" customFormat="1" x14ac:dyDescent="0.5">
      <c r="A69" s="256">
        <v>2745</v>
      </c>
      <c r="B69" s="33" t="s">
        <v>933</v>
      </c>
      <c r="C69" s="32">
        <v>7312</v>
      </c>
      <c r="D69" s="32">
        <v>9</v>
      </c>
      <c r="E69" s="32">
        <v>6439</v>
      </c>
      <c r="F69" s="32">
        <v>10</v>
      </c>
      <c r="G69" s="32" t="s">
        <v>25</v>
      </c>
      <c r="H69" s="32">
        <v>2</v>
      </c>
      <c r="I69" s="32">
        <v>5</v>
      </c>
      <c r="J69" s="32"/>
      <c r="K69" s="32">
        <f>SUM(H69*100+I69)</f>
        <v>205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42" t="s">
        <v>32</v>
      </c>
    </row>
    <row r="70" spans="1:24" s="44" customFormat="1" x14ac:dyDescent="0.5">
      <c r="A70" s="256">
        <v>2746</v>
      </c>
      <c r="B70" s="33" t="s">
        <v>934</v>
      </c>
      <c r="C70" s="32">
        <v>7311</v>
      </c>
      <c r="D70" s="32">
        <v>8</v>
      </c>
      <c r="E70" s="32">
        <v>6438</v>
      </c>
      <c r="F70" s="32">
        <v>10</v>
      </c>
      <c r="G70" s="32" t="s">
        <v>25</v>
      </c>
      <c r="H70" s="32">
        <v>2</v>
      </c>
      <c r="I70" s="32">
        <v>34</v>
      </c>
      <c r="J70" s="32"/>
      <c r="K70" s="32">
        <f>SUM(H70*100+I70)</f>
        <v>234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42" t="s">
        <v>32</v>
      </c>
    </row>
    <row r="71" spans="1:24" s="44" customFormat="1" x14ac:dyDescent="0.5">
      <c r="A71" s="256">
        <v>2747</v>
      </c>
      <c r="B71" s="242" t="s">
        <v>65</v>
      </c>
      <c r="C71" s="32">
        <v>45891</v>
      </c>
      <c r="D71" s="32">
        <v>70</v>
      </c>
      <c r="E71" s="32">
        <v>2121</v>
      </c>
      <c r="F71" s="32">
        <v>10</v>
      </c>
      <c r="G71" s="32" t="s">
        <v>25</v>
      </c>
      <c r="H71" s="32">
        <v>2</v>
      </c>
      <c r="I71" s="32">
        <v>3</v>
      </c>
      <c r="J71" s="32"/>
      <c r="K71" s="32">
        <f>SUM(H71*100+I71)</f>
        <v>203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42" t="s">
        <v>32</v>
      </c>
    </row>
    <row r="72" spans="1:24" s="44" customFormat="1" x14ac:dyDescent="0.5">
      <c r="A72" s="256">
        <v>2748</v>
      </c>
      <c r="B72" s="33" t="s">
        <v>747</v>
      </c>
      <c r="C72" s="32">
        <v>6397</v>
      </c>
      <c r="D72" s="32">
        <v>78</v>
      </c>
      <c r="E72" s="32">
        <v>6177</v>
      </c>
      <c r="F72" s="32">
        <v>10</v>
      </c>
      <c r="G72" s="32" t="s">
        <v>25</v>
      </c>
      <c r="H72" s="32" t="s">
        <v>25</v>
      </c>
      <c r="I72" s="32">
        <v>50</v>
      </c>
      <c r="J72" s="32"/>
      <c r="K72" s="32"/>
      <c r="L72" s="32">
        <f>SUM(I72)</f>
        <v>50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42" t="s">
        <v>935</v>
      </c>
    </row>
    <row r="73" spans="1:24" s="44" customFormat="1" x14ac:dyDescent="0.5">
      <c r="A73" s="256">
        <v>2749</v>
      </c>
      <c r="B73" s="33" t="s">
        <v>936</v>
      </c>
      <c r="C73" s="32">
        <v>6398</v>
      </c>
      <c r="D73" s="32">
        <v>79</v>
      </c>
      <c r="E73" s="32">
        <v>6178</v>
      </c>
      <c r="F73" s="32">
        <v>10</v>
      </c>
      <c r="G73" s="32" t="s">
        <v>25</v>
      </c>
      <c r="H73" s="32" t="s">
        <v>25</v>
      </c>
      <c r="I73" s="32">
        <v>62</v>
      </c>
      <c r="J73" s="32"/>
      <c r="K73" s="32">
        <f>SUM(I73)</f>
        <v>62</v>
      </c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42" t="s">
        <v>32</v>
      </c>
    </row>
    <row r="74" spans="1:24" s="44" customFormat="1" x14ac:dyDescent="0.5">
      <c r="A74" s="256">
        <v>2750</v>
      </c>
      <c r="B74" s="33" t="s">
        <v>937</v>
      </c>
      <c r="C74" s="32">
        <v>11906</v>
      </c>
      <c r="D74" s="32">
        <v>15</v>
      </c>
      <c r="E74" s="32">
        <v>9113</v>
      </c>
      <c r="F74" s="32">
        <v>10</v>
      </c>
      <c r="G74" s="32" t="s">
        <v>25</v>
      </c>
      <c r="H74" s="32" t="s">
        <v>25</v>
      </c>
      <c r="I74" s="32">
        <v>67.5</v>
      </c>
      <c r="J74" s="32"/>
      <c r="K74" s="32">
        <f>SUM(I74)</f>
        <v>67.5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42" t="s">
        <v>32</v>
      </c>
    </row>
    <row r="75" spans="1:24" s="44" customFormat="1" x14ac:dyDescent="0.5">
      <c r="A75" s="319" t="s">
        <v>2049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</row>
    <row r="76" spans="1:24" s="44" customFormat="1" x14ac:dyDescent="0.5">
      <c r="A76" s="323" t="s">
        <v>1102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</row>
    <row r="77" spans="1:24" s="44" customFormat="1" x14ac:dyDescent="0.5">
      <c r="A77" s="324" t="s">
        <v>1069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</row>
    <row r="78" spans="1:24" s="44" customFormat="1" x14ac:dyDescent="0.5">
      <c r="A78" s="319" t="s">
        <v>1070</v>
      </c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</row>
    <row r="79" spans="1:24" s="44" customFormat="1" x14ac:dyDescent="0.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</row>
    <row r="80" spans="1:24" s="44" customFormat="1" x14ac:dyDescent="0.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spans="1:24" s="44" customFormat="1" x14ac:dyDescent="0.5">
      <c r="A81" s="325" t="s">
        <v>1071</v>
      </c>
      <c r="B81" s="219"/>
      <c r="C81" s="220"/>
      <c r="D81" s="327" t="s">
        <v>0</v>
      </c>
      <c r="E81" s="327" t="s">
        <v>1</v>
      </c>
      <c r="F81" s="220"/>
      <c r="G81" s="329" t="s">
        <v>18</v>
      </c>
      <c r="H81" s="330"/>
      <c r="I81" s="331"/>
      <c r="J81" s="332" t="s">
        <v>1088</v>
      </c>
      <c r="K81" s="333"/>
      <c r="L81" s="333"/>
      <c r="M81" s="333"/>
      <c r="N81" s="334"/>
      <c r="O81" s="335" t="s">
        <v>1101</v>
      </c>
      <c r="P81" s="335"/>
      <c r="Q81" s="335"/>
      <c r="R81" s="335"/>
      <c r="S81" s="335"/>
      <c r="T81" s="335"/>
      <c r="U81" s="335"/>
      <c r="V81" s="335"/>
      <c r="W81" s="335"/>
      <c r="X81" s="320" t="s">
        <v>12</v>
      </c>
    </row>
    <row r="82" spans="1:24" s="44" customFormat="1" x14ac:dyDescent="0.5">
      <c r="A82" s="326"/>
      <c r="B82" s="221" t="s">
        <v>1072</v>
      </c>
      <c r="C82" s="223" t="s">
        <v>1073</v>
      </c>
      <c r="D82" s="328"/>
      <c r="E82" s="328"/>
      <c r="F82" s="223" t="s">
        <v>1075</v>
      </c>
      <c r="G82" s="327" t="s">
        <v>19</v>
      </c>
      <c r="H82" s="336" t="s">
        <v>20</v>
      </c>
      <c r="I82" s="327" t="s">
        <v>21</v>
      </c>
      <c r="J82" s="225"/>
      <c r="K82" s="320" t="s">
        <v>1079</v>
      </c>
      <c r="L82" s="337" t="s">
        <v>1080</v>
      </c>
      <c r="M82" s="226"/>
      <c r="N82" s="234" t="s">
        <v>1086</v>
      </c>
      <c r="O82" s="338" t="s">
        <v>1071</v>
      </c>
      <c r="P82" s="219"/>
      <c r="Q82" s="219"/>
      <c r="R82" s="219"/>
      <c r="S82" s="341" t="s">
        <v>1088</v>
      </c>
      <c r="T82" s="342"/>
      <c r="U82" s="342"/>
      <c r="V82" s="342"/>
      <c r="W82" s="343"/>
      <c r="X82" s="321"/>
    </row>
    <row r="83" spans="1:24" s="44" customFormat="1" x14ac:dyDescent="0.5">
      <c r="A83" s="326"/>
      <c r="B83" s="221" t="s">
        <v>22</v>
      </c>
      <c r="C83" s="223" t="s">
        <v>1074</v>
      </c>
      <c r="D83" s="328"/>
      <c r="E83" s="328"/>
      <c r="F83" s="229" t="s">
        <v>1076</v>
      </c>
      <c r="G83" s="328"/>
      <c r="H83" s="336"/>
      <c r="I83" s="328"/>
      <c r="J83" s="225" t="s">
        <v>1078</v>
      </c>
      <c r="K83" s="321"/>
      <c r="L83" s="337"/>
      <c r="M83" s="230" t="s">
        <v>1081</v>
      </c>
      <c r="N83" s="234" t="s">
        <v>1085</v>
      </c>
      <c r="O83" s="339"/>
      <c r="P83" s="221"/>
      <c r="Q83" s="221" t="s">
        <v>1072</v>
      </c>
      <c r="R83" s="221" t="s">
        <v>1094</v>
      </c>
      <c r="S83" s="226"/>
      <c r="T83" s="344" t="s">
        <v>1079</v>
      </c>
      <c r="U83" s="320" t="s">
        <v>1080</v>
      </c>
      <c r="V83" s="233"/>
      <c r="W83" s="226" t="s">
        <v>1097</v>
      </c>
      <c r="X83" s="321"/>
    </row>
    <row r="84" spans="1:24" s="44" customFormat="1" x14ac:dyDescent="0.5">
      <c r="A84" s="326"/>
      <c r="B84" s="221"/>
      <c r="C84" s="223" t="s">
        <v>861</v>
      </c>
      <c r="D84" s="328"/>
      <c r="E84" s="328"/>
      <c r="F84" s="223" t="s">
        <v>1077</v>
      </c>
      <c r="G84" s="328"/>
      <c r="H84" s="336"/>
      <c r="I84" s="328"/>
      <c r="J84" s="225" t="s">
        <v>1082</v>
      </c>
      <c r="K84" s="321"/>
      <c r="L84" s="337"/>
      <c r="M84" s="230" t="s">
        <v>1084</v>
      </c>
      <c r="N84" s="234" t="s">
        <v>1087</v>
      </c>
      <c r="O84" s="339"/>
      <c r="P84" s="221" t="s">
        <v>1090</v>
      </c>
      <c r="Q84" s="221" t="s">
        <v>1091</v>
      </c>
      <c r="R84" s="221" t="s">
        <v>1095</v>
      </c>
      <c r="S84" s="230" t="s">
        <v>1078</v>
      </c>
      <c r="T84" s="345"/>
      <c r="U84" s="321"/>
      <c r="V84" s="233" t="s">
        <v>1081</v>
      </c>
      <c r="W84" s="230" t="s">
        <v>1098</v>
      </c>
      <c r="X84" s="321"/>
    </row>
    <row r="85" spans="1:24" s="44" customFormat="1" x14ac:dyDescent="0.5">
      <c r="A85" s="221"/>
      <c r="B85" s="221"/>
      <c r="C85" s="223"/>
      <c r="D85" s="223"/>
      <c r="E85" s="223"/>
      <c r="F85" s="223"/>
      <c r="G85" s="328"/>
      <c r="H85" s="336"/>
      <c r="I85" s="328"/>
      <c r="J85" s="225" t="s">
        <v>1083</v>
      </c>
      <c r="K85" s="321"/>
      <c r="L85" s="337"/>
      <c r="M85" s="230" t="s">
        <v>1085</v>
      </c>
      <c r="N85" s="234" t="s">
        <v>1072</v>
      </c>
      <c r="O85" s="339"/>
      <c r="P85" s="221"/>
      <c r="Q85" s="221" t="s">
        <v>1092</v>
      </c>
      <c r="R85" s="221" t="s">
        <v>1096</v>
      </c>
      <c r="S85" s="230" t="s">
        <v>1082</v>
      </c>
      <c r="T85" s="345"/>
      <c r="U85" s="321"/>
      <c r="V85" s="233" t="s">
        <v>1084</v>
      </c>
      <c r="W85" s="230" t="s">
        <v>1091</v>
      </c>
      <c r="X85" s="321"/>
    </row>
    <row r="86" spans="1:24" s="44" customFormat="1" x14ac:dyDescent="0.5">
      <c r="A86" s="193"/>
      <c r="B86" s="33"/>
      <c r="C86" s="32"/>
      <c r="D86" s="32"/>
      <c r="E86" s="32"/>
      <c r="F86" s="32"/>
      <c r="G86" s="32"/>
      <c r="H86" s="121"/>
      <c r="I86" s="32"/>
      <c r="J86" s="118"/>
      <c r="K86" s="32"/>
      <c r="L86" s="121"/>
      <c r="M86" s="32"/>
      <c r="N86" s="235"/>
      <c r="O86" s="340"/>
      <c r="P86" s="33"/>
      <c r="Q86" s="33" t="s">
        <v>1093</v>
      </c>
      <c r="R86" s="33"/>
      <c r="S86" s="228" t="s">
        <v>1083</v>
      </c>
      <c r="T86" s="346"/>
      <c r="U86" s="322"/>
      <c r="V86" s="236" t="s">
        <v>1085</v>
      </c>
      <c r="W86" s="228" t="s">
        <v>1099</v>
      </c>
      <c r="X86" s="322"/>
    </row>
    <row r="87" spans="1:24" s="44" customFormat="1" x14ac:dyDescent="0.5">
      <c r="A87" s="256">
        <v>2751</v>
      </c>
      <c r="B87" s="33" t="s">
        <v>67</v>
      </c>
      <c r="C87" s="32">
        <v>46660</v>
      </c>
      <c r="D87" s="32">
        <v>77</v>
      </c>
      <c r="E87" s="32">
        <v>2127</v>
      </c>
      <c r="F87" s="32">
        <v>10</v>
      </c>
      <c r="G87" s="32" t="s">
        <v>25</v>
      </c>
      <c r="H87" s="32">
        <v>2</v>
      </c>
      <c r="I87" s="32">
        <v>82</v>
      </c>
      <c r="J87" s="32"/>
      <c r="K87" s="32"/>
      <c r="L87" s="32"/>
      <c r="M87" s="32"/>
      <c r="N87" s="32">
        <f>SUM(H87*100+I87)</f>
        <v>282</v>
      </c>
      <c r="O87" s="32"/>
      <c r="P87" s="32"/>
      <c r="Q87" s="32"/>
      <c r="R87" s="32"/>
      <c r="S87" s="32"/>
      <c r="T87" s="32"/>
      <c r="U87" s="32"/>
      <c r="V87" s="32"/>
      <c r="W87" s="32"/>
      <c r="X87" s="42" t="s">
        <v>845</v>
      </c>
    </row>
    <row r="88" spans="1:24" s="44" customFormat="1" x14ac:dyDescent="0.5">
      <c r="A88" s="256">
        <v>2752</v>
      </c>
      <c r="B88" s="33" t="s">
        <v>68</v>
      </c>
      <c r="C88" s="32">
        <v>4756</v>
      </c>
      <c r="D88" s="32">
        <v>1</v>
      </c>
      <c r="E88" s="32">
        <v>5528</v>
      </c>
      <c r="F88" s="32">
        <v>10</v>
      </c>
      <c r="G88" s="32" t="s">
        <v>25</v>
      </c>
      <c r="H88" s="32">
        <v>1</v>
      </c>
      <c r="I88" s="32">
        <v>74</v>
      </c>
      <c r="J88" s="32"/>
      <c r="K88" s="32">
        <f>SUM(H88*100+I88)</f>
        <v>174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42" t="s">
        <v>32</v>
      </c>
    </row>
    <row r="89" spans="1:24" s="44" customFormat="1" x14ac:dyDescent="0.5">
      <c r="A89" s="256">
        <v>2753</v>
      </c>
      <c r="B89" s="33" t="s">
        <v>69</v>
      </c>
      <c r="C89" s="32">
        <v>45895</v>
      </c>
      <c r="D89" s="32">
        <v>76</v>
      </c>
      <c r="E89" s="32">
        <v>2126</v>
      </c>
      <c r="F89" s="32">
        <v>10</v>
      </c>
      <c r="G89" s="32" t="s">
        <v>25</v>
      </c>
      <c r="H89" s="32">
        <v>3</v>
      </c>
      <c r="I89" s="32">
        <v>59</v>
      </c>
      <c r="J89" s="32"/>
      <c r="K89" s="32">
        <f>SUM(H89*100+I89)</f>
        <v>359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42" t="s">
        <v>32</v>
      </c>
    </row>
    <row r="90" spans="1:24" s="44" customFormat="1" x14ac:dyDescent="0.5">
      <c r="A90" s="256">
        <v>2754</v>
      </c>
      <c r="B90" s="33" t="s">
        <v>750</v>
      </c>
      <c r="C90" s="32">
        <v>45894</v>
      </c>
      <c r="D90" s="32">
        <v>75</v>
      </c>
      <c r="E90" s="32">
        <v>3383</v>
      </c>
      <c r="F90" s="32">
        <v>10</v>
      </c>
      <c r="G90" s="32" t="s">
        <v>25</v>
      </c>
      <c r="H90" s="32" t="s">
        <v>25</v>
      </c>
      <c r="I90" s="32">
        <v>373</v>
      </c>
      <c r="J90" s="32"/>
      <c r="K90" s="32"/>
      <c r="L90" s="32">
        <f>SUM(I90)</f>
        <v>373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42" t="s">
        <v>938</v>
      </c>
    </row>
    <row r="91" spans="1:24" s="44" customFormat="1" x14ac:dyDescent="0.5">
      <c r="A91" s="256">
        <v>2755</v>
      </c>
      <c r="B91" s="33" t="s">
        <v>875</v>
      </c>
      <c r="C91" s="32">
        <v>11112</v>
      </c>
      <c r="D91" s="32">
        <v>81</v>
      </c>
      <c r="E91" s="32">
        <v>8858</v>
      </c>
      <c r="F91" s="32">
        <v>10</v>
      </c>
      <c r="G91" s="32" t="s">
        <v>25</v>
      </c>
      <c r="H91" s="32">
        <v>1</v>
      </c>
      <c r="I91" s="32" t="s">
        <v>25</v>
      </c>
      <c r="J91" s="32"/>
      <c r="K91" s="32">
        <f>SUM(H91*400)</f>
        <v>400</v>
      </c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42" t="s">
        <v>32</v>
      </c>
    </row>
    <row r="92" spans="1:24" s="44" customFormat="1" x14ac:dyDescent="0.5">
      <c r="A92" s="256">
        <v>2756</v>
      </c>
      <c r="B92" s="33" t="s">
        <v>876</v>
      </c>
      <c r="C92" s="32">
        <v>11113</v>
      </c>
      <c r="D92" s="32">
        <v>82</v>
      </c>
      <c r="E92" s="32">
        <v>8859</v>
      </c>
      <c r="F92" s="32">
        <v>10</v>
      </c>
      <c r="G92" s="32" t="s">
        <v>25</v>
      </c>
      <c r="H92" s="32" t="s">
        <v>25</v>
      </c>
      <c r="I92" s="32">
        <v>37.299999999999997</v>
      </c>
      <c r="J92" s="32"/>
      <c r="K92" s="32"/>
      <c r="L92" s="32">
        <f>SUM(I92)</f>
        <v>37.299999999999997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42" t="s">
        <v>939</v>
      </c>
    </row>
    <row r="93" spans="1:24" s="44" customFormat="1" x14ac:dyDescent="0.5">
      <c r="A93" s="256">
        <v>2757</v>
      </c>
      <c r="B93" s="33" t="s">
        <v>940</v>
      </c>
      <c r="C93" s="32">
        <v>11114</v>
      </c>
      <c r="D93" s="32">
        <v>83</v>
      </c>
      <c r="E93" s="32">
        <v>8860</v>
      </c>
      <c r="F93" s="32">
        <v>10</v>
      </c>
      <c r="G93" s="32" t="s">
        <v>25</v>
      </c>
      <c r="H93" s="32" t="s">
        <v>25</v>
      </c>
      <c r="I93" s="32">
        <v>37.299999999999997</v>
      </c>
      <c r="J93" s="32"/>
      <c r="K93" s="32"/>
      <c r="L93" s="32">
        <f>SUM(I93)</f>
        <v>37.299999999999997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42" t="s">
        <v>941</v>
      </c>
    </row>
    <row r="94" spans="1:24" s="44" customFormat="1" x14ac:dyDescent="0.5">
      <c r="A94" s="256">
        <v>2758</v>
      </c>
      <c r="B94" s="33" t="s">
        <v>24</v>
      </c>
      <c r="C94" s="32">
        <v>45879</v>
      </c>
      <c r="D94" s="32">
        <v>55</v>
      </c>
      <c r="E94" s="32">
        <v>2106</v>
      </c>
      <c r="F94" s="32">
        <v>10</v>
      </c>
      <c r="G94" s="32" t="s">
        <v>25</v>
      </c>
      <c r="H94" s="32">
        <v>2</v>
      </c>
      <c r="I94" s="32">
        <v>50</v>
      </c>
      <c r="J94" s="32"/>
      <c r="K94" s="32">
        <f>SUM(H94*100+I94)</f>
        <v>250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42" t="s">
        <v>32</v>
      </c>
    </row>
    <row r="95" spans="1:24" s="44" customFormat="1" x14ac:dyDescent="0.5">
      <c r="A95" s="256">
        <v>2759</v>
      </c>
      <c r="B95" s="33" t="s">
        <v>173</v>
      </c>
      <c r="C95" s="32">
        <v>11914</v>
      </c>
      <c r="D95" s="32">
        <v>67</v>
      </c>
      <c r="E95" s="32">
        <v>4124</v>
      </c>
      <c r="F95" s="32">
        <v>10</v>
      </c>
      <c r="G95" s="32" t="s">
        <v>25</v>
      </c>
      <c r="H95" s="32" t="s">
        <v>25</v>
      </c>
      <c r="I95" s="32">
        <v>81.3</v>
      </c>
      <c r="J95" s="32"/>
      <c r="K95" s="32">
        <f>SUM(I95)</f>
        <v>81.3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42" t="s">
        <v>32</v>
      </c>
    </row>
    <row r="96" spans="1:24" s="44" customFormat="1" x14ac:dyDescent="0.5">
      <c r="A96" s="256">
        <v>2760</v>
      </c>
      <c r="B96" s="33" t="s">
        <v>175</v>
      </c>
      <c r="C96" s="32">
        <v>11915</v>
      </c>
      <c r="D96" s="32">
        <v>68</v>
      </c>
      <c r="E96" s="32">
        <v>4125</v>
      </c>
      <c r="F96" s="32">
        <v>10</v>
      </c>
      <c r="G96" s="32" t="s">
        <v>25</v>
      </c>
      <c r="H96" s="32" t="s">
        <v>25</v>
      </c>
      <c r="I96" s="32">
        <v>70.7</v>
      </c>
      <c r="J96" s="32"/>
      <c r="K96" s="32">
        <f>SUM(I96)</f>
        <v>70.7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42" t="s">
        <v>32</v>
      </c>
    </row>
    <row r="97" spans="1:24" s="44" customFormat="1" x14ac:dyDescent="0.5">
      <c r="A97" s="256">
        <v>2761</v>
      </c>
      <c r="B97" s="33" t="s">
        <v>33</v>
      </c>
      <c r="C97" s="32">
        <v>9316</v>
      </c>
      <c r="D97" s="32">
        <v>516</v>
      </c>
      <c r="E97" s="32">
        <v>7446</v>
      </c>
      <c r="F97" s="32">
        <v>10</v>
      </c>
      <c r="G97" s="32" t="s">
        <v>25</v>
      </c>
      <c r="H97" s="32">
        <v>3</v>
      </c>
      <c r="I97" s="32">
        <v>70.5</v>
      </c>
      <c r="J97" s="32"/>
      <c r="K97" s="32"/>
      <c r="L97" s="32"/>
      <c r="M97" s="32"/>
      <c r="N97" s="32">
        <f>SUM(H97*100+I97)</f>
        <v>370.5</v>
      </c>
      <c r="O97" s="32"/>
      <c r="P97" s="32"/>
      <c r="Q97" s="32"/>
      <c r="R97" s="32"/>
      <c r="S97" s="32"/>
      <c r="T97" s="32"/>
      <c r="U97" s="32"/>
      <c r="V97" s="32"/>
      <c r="W97" s="32"/>
      <c r="X97" s="42" t="s">
        <v>103</v>
      </c>
    </row>
    <row r="98" spans="1:24" s="44" customFormat="1" x14ac:dyDescent="0.5">
      <c r="A98" s="256">
        <v>2762</v>
      </c>
      <c r="B98" s="33" t="s">
        <v>166</v>
      </c>
      <c r="C98" s="32">
        <v>9729</v>
      </c>
      <c r="D98" s="32">
        <v>563</v>
      </c>
      <c r="E98" s="32">
        <v>8261</v>
      </c>
      <c r="F98" s="32">
        <v>10</v>
      </c>
      <c r="G98" s="32" t="s">
        <v>25</v>
      </c>
      <c r="H98" s="32">
        <v>1</v>
      </c>
      <c r="I98" s="32">
        <v>85.2</v>
      </c>
      <c r="J98" s="32"/>
      <c r="K98" s="32">
        <f>SUM(H98*100+I98)</f>
        <v>185.2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42" t="s">
        <v>32</v>
      </c>
    </row>
    <row r="99" spans="1:24" s="44" customFormat="1" x14ac:dyDescent="0.5">
      <c r="A99" s="256">
        <v>2763</v>
      </c>
      <c r="B99" s="33" t="s">
        <v>796</v>
      </c>
      <c r="C99" s="32">
        <v>9728</v>
      </c>
      <c r="D99" s="32">
        <v>562</v>
      </c>
      <c r="E99" s="32">
        <v>8260</v>
      </c>
      <c r="F99" s="32"/>
      <c r="G99" s="32" t="s">
        <v>25</v>
      </c>
      <c r="H99" s="32">
        <v>1</v>
      </c>
      <c r="I99" s="32">
        <v>85.2</v>
      </c>
      <c r="J99" s="32"/>
      <c r="K99" s="32">
        <f>SUM(H99*100+I99)</f>
        <v>185.2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42" t="s">
        <v>32</v>
      </c>
    </row>
    <row r="100" spans="1:24" s="44" customFormat="1" x14ac:dyDescent="0.5">
      <c r="A100" s="256">
        <v>2764</v>
      </c>
      <c r="B100" s="33" t="s">
        <v>34</v>
      </c>
      <c r="C100" s="32">
        <v>45880</v>
      </c>
      <c r="D100" s="32">
        <v>56</v>
      </c>
      <c r="E100" s="32">
        <v>2107</v>
      </c>
      <c r="F100" s="32">
        <v>10</v>
      </c>
      <c r="G100" s="32">
        <v>1</v>
      </c>
      <c r="H100" s="32">
        <v>2</v>
      </c>
      <c r="I100" s="32">
        <v>34.799999999999997</v>
      </c>
      <c r="J100" s="32"/>
      <c r="K100" s="32">
        <f>SUM(G100*400+H100*100+I100)</f>
        <v>634.79999999999995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42" t="s">
        <v>32</v>
      </c>
    </row>
    <row r="101" spans="1:24" s="44" customFormat="1" x14ac:dyDescent="0.5">
      <c r="A101" s="256">
        <v>2765</v>
      </c>
      <c r="B101" s="33" t="s">
        <v>35</v>
      </c>
      <c r="C101" s="32">
        <v>45884</v>
      </c>
      <c r="D101" s="32">
        <v>61</v>
      </c>
      <c r="E101" s="32">
        <v>2112</v>
      </c>
      <c r="F101" s="32">
        <v>10</v>
      </c>
      <c r="G101" s="32" t="s">
        <v>25</v>
      </c>
      <c r="H101" s="32">
        <v>1</v>
      </c>
      <c r="I101" s="32">
        <v>85</v>
      </c>
      <c r="J101" s="32"/>
      <c r="K101" s="32">
        <f>SUM(H101*100+I101)</f>
        <v>185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42" t="s">
        <v>942</v>
      </c>
    </row>
    <row r="102" spans="1:24" s="44" customFormat="1" x14ac:dyDescent="0.5">
      <c r="A102" s="256">
        <v>2766</v>
      </c>
      <c r="B102" s="33" t="s">
        <v>36</v>
      </c>
      <c r="C102" s="32">
        <v>45885</v>
      </c>
      <c r="D102" s="32">
        <v>62</v>
      </c>
      <c r="E102" s="32">
        <v>2113</v>
      </c>
      <c r="F102" s="32">
        <v>10</v>
      </c>
      <c r="G102" s="32" t="s">
        <v>25</v>
      </c>
      <c r="H102" s="32">
        <v>2</v>
      </c>
      <c r="I102" s="32">
        <v>3</v>
      </c>
      <c r="J102" s="32"/>
      <c r="K102" s="32"/>
      <c r="L102" s="32"/>
      <c r="M102" s="32"/>
      <c r="N102" s="32">
        <f>SUM(H102*100+I102)</f>
        <v>203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42" t="s">
        <v>943</v>
      </c>
    </row>
    <row r="103" spans="1:24" s="44" customFormat="1" x14ac:dyDescent="0.5">
      <c r="A103" s="256">
        <v>2767</v>
      </c>
      <c r="B103" s="33" t="s">
        <v>37</v>
      </c>
      <c r="C103" s="32">
        <v>47563</v>
      </c>
      <c r="D103" s="32">
        <v>60</v>
      </c>
      <c r="E103" s="32">
        <v>2111</v>
      </c>
      <c r="F103" s="32">
        <v>10</v>
      </c>
      <c r="G103" s="32">
        <v>1</v>
      </c>
      <c r="H103" s="32" t="s">
        <v>25</v>
      </c>
      <c r="I103" s="32">
        <v>11</v>
      </c>
      <c r="J103" s="32"/>
      <c r="K103" s="32">
        <f>SUM(G103*400+I103)</f>
        <v>411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2" t="s">
        <v>32</v>
      </c>
    </row>
    <row r="104" spans="1:24" s="44" customFormat="1" x14ac:dyDescent="0.5">
      <c r="A104" s="256">
        <v>2768</v>
      </c>
      <c r="B104" s="33" t="s">
        <v>39</v>
      </c>
      <c r="C104" s="32">
        <v>5700</v>
      </c>
      <c r="D104" s="32">
        <v>10</v>
      </c>
      <c r="E104" s="32">
        <v>5810</v>
      </c>
      <c r="F104" s="32">
        <v>10</v>
      </c>
      <c r="G104" s="32" t="s">
        <v>25</v>
      </c>
      <c r="H104" s="32">
        <v>1</v>
      </c>
      <c r="I104" s="32">
        <v>71</v>
      </c>
      <c r="J104" s="32"/>
      <c r="K104" s="32">
        <f>SUM(H104*100+I104)</f>
        <v>171</v>
      </c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42" t="s">
        <v>32</v>
      </c>
    </row>
    <row r="105" spans="1:24" s="44" customFormat="1" x14ac:dyDescent="0.5">
      <c r="A105" s="256">
        <v>2769</v>
      </c>
      <c r="B105" s="33" t="s">
        <v>40</v>
      </c>
      <c r="C105" s="32">
        <v>45883</v>
      </c>
      <c r="D105" s="32">
        <v>59</v>
      </c>
      <c r="E105" s="32">
        <v>2110</v>
      </c>
      <c r="F105" s="32">
        <v>10</v>
      </c>
      <c r="G105" s="32" t="s">
        <v>25</v>
      </c>
      <c r="H105" s="32">
        <v>3</v>
      </c>
      <c r="I105" s="32">
        <v>30</v>
      </c>
      <c r="J105" s="32"/>
      <c r="K105" s="32">
        <f>SUM(H105*100+I105)</f>
        <v>330</v>
      </c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2" t="s">
        <v>32</v>
      </c>
    </row>
    <row r="106" spans="1:24" s="44" customFormat="1" x14ac:dyDescent="0.5">
      <c r="A106" s="256">
        <v>2770</v>
      </c>
      <c r="B106" s="33" t="s">
        <v>41</v>
      </c>
      <c r="C106" s="32">
        <v>45882</v>
      </c>
      <c r="D106" s="32">
        <v>58</v>
      </c>
      <c r="E106" s="32">
        <v>2109</v>
      </c>
      <c r="F106" s="32">
        <v>10</v>
      </c>
      <c r="G106" s="32" t="s">
        <v>25</v>
      </c>
      <c r="H106" s="32">
        <v>3</v>
      </c>
      <c r="I106" s="32">
        <v>92</v>
      </c>
      <c r="J106" s="32"/>
      <c r="K106" s="32">
        <f>SUM(H106*100+I106)</f>
        <v>392</v>
      </c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42" t="s">
        <v>32</v>
      </c>
    </row>
    <row r="107" spans="1:24" s="44" customFormat="1" x14ac:dyDescent="0.5">
      <c r="A107" s="256">
        <v>2771</v>
      </c>
      <c r="B107" s="33" t="s">
        <v>42</v>
      </c>
      <c r="C107" s="32">
        <v>45881</v>
      </c>
      <c r="D107" s="32">
        <v>57</v>
      </c>
      <c r="E107" s="32">
        <v>2108</v>
      </c>
      <c r="F107" s="32">
        <v>10</v>
      </c>
      <c r="G107" s="32">
        <v>1</v>
      </c>
      <c r="H107" s="32">
        <v>1</v>
      </c>
      <c r="I107" s="32">
        <v>3</v>
      </c>
      <c r="J107" s="32"/>
      <c r="K107" s="32">
        <f>SUM(G107*400+H107*100+I107)</f>
        <v>503</v>
      </c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42" t="s">
        <v>32</v>
      </c>
    </row>
    <row r="108" spans="1:24" s="44" customFormat="1" x14ac:dyDescent="0.5">
      <c r="A108" s="256">
        <v>2772</v>
      </c>
      <c r="B108" s="33" t="s">
        <v>43</v>
      </c>
      <c r="C108" s="32">
        <v>45850</v>
      </c>
      <c r="D108" s="32">
        <v>15</v>
      </c>
      <c r="E108" s="32">
        <v>2068</v>
      </c>
      <c r="F108" s="32">
        <v>10</v>
      </c>
      <c r="G108" s="32" t="s">
        <v>25</v>
      </c>
      <c r="H108" s="32">
        <v>3</v>
      </c>
      <c r="I108" s="32">
        <v>74</v>
      </c>
      <c r="J108" s="32"/>
      <c r="K108" s="32"/>
      <c r="L108" s="32"/>
      <c r="M108" s="32"/>
      <c r="N108" s="32">
        <f>SUM(H108*100+I108)</f>
        <v>374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42" t="s">
        <v>737</v>
      </c>
    </row>
    <row r="109" spans="1:24" s="44" customFormat="1" x14ac:dyDescent="0.5">
      <c r="A109" s="256">
        <v>2773</v>
      </c>
      <c r="B109" s="33" t="s">
        <v>45</v>
      </c>
      <c r="C109" s="32">
        <v>45886</v>
      </c>
      <c r="D109" s="32">
        <v>63</v>
      </c>
      <c r="E109" s="32">
        <v>2114</v>
      </c>
      <c r="F109" s="32">
        <v>10</v>
      </c>
      <c r="G109" s="32" t="s">
        <v>25</v>
      </c>
      <c r="H109" s="32">
        <v>1</v>
      </c>
      <c r="I109" s="32">
        <v>73.3</v>
      </c>
      <c r="J109" s="32"/>
      <c r="K109" s="32">
        <f>SUM(H109*100+I109)</f>
        <v>173.3</v>
      </c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42" t="s">
        <v>32</v>
      </c>
    </row>
    <row r="110" spans="1:24" s="44" customFormat="1" x14ac:dyDescent="0.5">
      <c r="A110" s="256">
        <v>2774</v>
      </c>
      <c r="B110" s="33" t="s">
        <v>46</v>
      </c>
      <c r="C110" s="32">
        <v>1427</v>
      </c>
      <c r="D110" s="32">
        <v>3</v>
      </c>
      <c r="E110" s="32">
        <v>4642</v>
      </c>
      <c r="F110" s="32">
        <v>10</v>
      </c>
      <c r="G110" s="32" t="s">
        <v>25</v>
      </c>
      <c r="H110" s="32">
        <v>3</v>
      </c>
      <c r="I110" s="32" t="s">
        <v>25</v>
      </c>
      <c r="J110" s="32"/>
      <c r="K110" s="32">
        <f>SUM(H110*100)</f>
        <v>300</v>
      </c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42" t="s">
        <v>32</v>
      </c>
    </row>
    <row r="111" spans="1:24" s="44" customFormat="1" x14ac:dyDescent="0.5">
      <c r="A111" s="256">
        <v>2775</v>
      </c>
      <c r="B111" s="33" t="s">
        <v>50</v>
      </c>
      <c r="C111" s="32">
        <v>45849</v>
      </c>
      <c r="D111" s="32">
        <v>14</v>
      </c>
      <c r="E111" s="32">
        <v>2067</v>
      </c>
      <c r="F111" s="32">
        <v>10</v>
      </c>
      <c r="G111" s="32" t="s">
        <v>25</v>
      </c>
      <c r="H111" s="32">
        <v>2</v>
      </c>
      <c r="I111" s="32">
        <v>9</v>
      </c>
      <c r="J111" s="32"/>
      <c r="K111" s="32">
        <f>SUM(I111*100+I111)</f>
        <v>909</v>
      </c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42" t="s">
        <v>32</v>
      </c>
    </row>
    <row r="112" spans="1:24" s="44" customFormat="1" x14ac:dyDescent="0.5">
      <c r="A112" s="319" t="s">
        <v>2050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</row>
    <row r="113" spans="1:24" s="44" customFormat="1" x14ac:dyDescent="0.5">
      <c r="A113" s="323" t="s">
        <v>1102</v>
      </c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</row>
    <row r="114" spans="1:24" s="44" customFormat="1" x14ac:dyDescent="0.5">
      <c r="A114" s="324" t="s">
        <v>1069</v>
      </c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</row>
    <row r="115" spans="1:24" s="44" customFormat="1" x14ac:dyDescent="0.5">
      <c r="A115" s="319" t="s">
        <v>2353</v>
      </c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</row>
    <row r="116" spans="1:24" s="44" customFormat="1" x14ac:dyDescent="0.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</row>
    <row r="117" spans="1:24" s="44" customFormat="1" x14ac:dyDescent="0.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</row>
    <row r="118" spans="1:24" s="44" customFormat="1" x14ac:dyDescent="0.5">
      <c r="A118" s="325" t="s">
        <v>1071</v>
      </c>
      <c r="B118" s="219"/>
      <c r="C118" s="220"/>
      <c r="D118" s="327" t="s">
        <v>0</v>
      </c>
      <c r="E118" s="327" t="s">
        <v>1</v>
      </c>
      <c r="F118" s="220"/>
      <c r="G118" s="329" t="s">
        <v>18</v>
      </c>
      <c r="H118" s="330"/>
      <c r="I118" s="331"/>
      <c r="J118" s="332" t="s">
        <v>1088</v>
      </c>
      <c r="K118" s="333"/>
      <c r="L118" s="333"/>
      <c r="M118" s="333"/>
      <c r="N118" s="334"/>
      <c r="O118" s="335" t="s">
        <v>1101</v>
      </c>
      <c r="P118" s="335"/>
      <c r="Q118" s="335"/>
      <c r="R118" s="335"/>
      <c r="S118" s="335"/>
      <c r="T118" s="335"/>
      <c r="U118" s="335"/>
      <c r="V118" s="335"/>
      <c r="W118" s="335"/>
      <c r="X118" s="320" t="s">
        <v>12</v>
      </c>
    </row>
    <row r="119" spans="1:24" s="44" customFormat="1" x14ac:dyDescent="0.5">
      <c r="A119" s="326"/>
      <c r="B119" s="221" t="s">
        <v>1072</v>
      </c>
      <c r="C119" s="223" t="s">
        <v>1073</v>
      </c>
      <c r="D119" s="328"/>
      <c r="E119" s="328"/>
      <c r="F119" s="223" t="s">
        <v>1075</v>
      </c>
      <c r="G119" s="327" t="s">
        <v>19</v>
      </c>
      <c r="H119" s="336" t="s">
        <v>20</v>
      </c>
      <c r="I119" s="327" t="s">
        <v>21</v>
      </c>
      <c r="J119" s="225"/>
      <c r="K119" s="320" t="s">
        <v>1079</v>
      </c>
      <c r="L119" s="337" t="s">
        <v>1080</v>
      </c>
      <c r="M119" s="226"/>
      <c r="N119" s="234" t="s">
        <v>1086</v>
      </c>
      <c r="O119" s="338" t="s">
        <v>1071</v>
      </c>
      <c r="P119" s="219"/>
      <c r="Q119" s="219"/>
      <c r="R119" s="219"/>
      <c r="S119" s="341" t="s">
        <v>1088</v>
      </c>
      <c r="T119" s="342"/>
      <c r="U119" s="342"/>
      <c r="V119" s="342"/>
      <c r="W119" s="343"/>
      <c r="X119" s="321"/>
    </row>
    <row r="120" spans="1:24" s="44" customFormat="1" x14ac:dyDescent="0.5">
      <c r="A120" s="326"/>
      <c r="B120" s="221" t="s">
        <v>22</v>
      </c>
      <c r="C120" s="223" t="s">
        <v>1074</v>
      </c>
      <c r="D120" s="328"/>
      <c r="E120" s="328"/>
      <c r="F120" s="229" t="s">
        <v>1076</v>
      </c>
      <c r="G120" s="328"/>
      <c r="H120" s="336"/>
      <c r="I120" s="328"/>
      <c r="J120" s="225" t="s">
        <v>1078</v>
      </c>
      <c r="K120" s="321"/>
      <c r="L120" s="337"/>
      <c r="M120" s="230" t="s">
        <v>1081</v>
      </c>
      <c r="N120" s="234" t="s">
        <v>1085</v>
      </c>
      <c r="O120" s="339"/>
      <c r="P120" s="221"/>
      <c r="Q120" s="221" t="s">
        <v>1072</v>
      </c>
      <c r="R120" s="221" t="s">
        <v>1094</v>
      </c>
      <c r="S120" s="226"/>
      <c r="T120" s="344" t="s">
        <v>1079</v>
      </c>
      <c r="U120" s="320" t="s">
        <v>1080</v>
      </c>
      <c r="V120" s="233"/>
      <c r="W120" s="226" t="s">
        <v>1097</v>
      </c>
      <c r="X120" s="321"/>
    </row>
    <row r="121" spans="1:24" s="44" customFormat="1" x14ac:dyDescent="0.5">
      <c r="A121" s="326"/>
      <c r="B121" s="221"/>
      <c r="C121" s="223" t="s">
        <v>861</v>
      </c>
      <c r="D121" s="328"/>
      <c r="E121" s="328"/>
      <c r="F121" s="223" t="s">
        <v>1077</v>
      </c>
      <c r="G121" s="328"/>
      <c r="H121" s="336"/>
      <c r="I121" s="328"/>
      <c r="J121" s="225" t="s">
        <v>1082</v>
      </c>
      <c r="K121" s="321"/>
      <c r="L121" s="337"/>
      <c r="M121" s="230" t="s">
        <v>1084</v>
      </c>
      <c r="N121" s="234" t="s">
        <v>1087</v>
      </c>
      <c r="O121" s="339"/>
      <c r="P121" s="221" t="s">
        <v>1090</v>
      </c>
      <c r="Q121" s="221" t="s">
        <v>1091</v>
      </c>
      <c r="R121" s="221" t="s">
        <v>1095</v>
      </c>
      <c r="S121" s="230" t="s">
        <v>1078</v>
      </c>
      <c r="T121" s="345"/>
      <c r="U121" s="321"/>
      <c r="V121" s="233" t="s">
        <v>1081</v>
      </c>
      <c r="W121" s="230" t="s">
        <v>1098</v>
      </c>
      <c r="X121" s="321"/>
    </row>
    <row r="122" spans="1:24" s="44" customFormat="1" x14ac:dyDescent="0.5">
      <c r="A122" s="221"/>
      <c r="B122" s="221"/>
      <c r="C122" s="223"/>
      <c r="D122" s="223"/>
      <c r="E122" s="223"/>
      <c r="F122" s="223"/>
      <c r="G122" s="328"/>
      <c r="H122" s="336"/>
      <c r="I122" s="328"/>
      <c r="J122" s="225" t="s">
        <v>1083</v>
      </c>
      <c r="K122" s="321"/>
      <c r="L122" s="337"/>
      <c r="M122" s="230" t="s">
        <v>1085</v>
      </c>
      <c r="N122" s="234" t="s">
        <v>1072</v>
      </c>
      <c r="O122" s="339"/>
      <c r="P122" s="221"/>
      <c r="Q122" s="221" t="s">
        <v>1092</v>
      </c>
      <c r="R122" s="221" t="s">
        <v>1096</v>
      </c>
      <c r="S122" s="230" t="s">
        <v>1082</v>
      </c>
      <c r="T122" s="345"/>
      <c r="U122" s="321"/>
      <c r="V122" s="233" t="s">
        <v>1084</v>
      </c>
      <c r="W122" s="230" t="s">
        <v>1091</v>
      </c>
      <c r="X122" s="321"/>
    </row>
    <row r="123" spans="1:24" s="44" customFormat="1" x14ac:dyDescent="0.5">
      <c r="A123" s="193"/>
      <c r="B123" s="33"/>
      <c r="C123" s="32"/>
      <c r="D123" s="32"/>
      <c r="E123" s="32"/>
      <c r="F123" s="32"/>
      <c r="G123" s="32"/>
      <c r="H123" s="121"/>
      <c r="I123" s="32"/>
      <c r="J123" s="118"/>
      <c r="K123" s="32"/>
      <c r="L123" s="121"/>
      <c r="M123" s="32"/>
      <c r="N123" s="235"/>
      <c r="O123" s="340"/>
      <c r="P123" s="33"/>
      <c r="Q123" s="33" t="s">
        <v>1093</v>
      </c>
      <c r="R123" s="33"/>
      <c r="S123" s="228" t="s">
        <v>1083</v>
      </c>
      <c r="T123" s="346"/>
      <c r="U123" s="322"/>
      <c r="V123" s="236" t="s">
        <v>1085</v>
      </c>
      <c r="W123" s="228" t="s">
        <v>1099</v>
      </c>
      <c r="X123" s="322"/>
    </row>
    <row r="124" spans="1:24" s="44" customFormat="1" x14ac:dyDescent="0.5">
      <c r="A124" s="256">
        <v>2776</v>
      </c>
      <c r="B124" s="33" t="s">
        <v>51</v>
      </c>
      <c r="C124" s="32">
        <v>45851</v>
      </c>
      <c r="D124" s="32">
        <v>16</v>
      </c>
      <c r="E124" s="32">
        <v>2069</v>
      </c>
      <c r="F124" s="32">
        <v>10</v>
      </c>
      <c r="G124" s="32" t="s">
        <v>25</v>
      </c>
      <c r="H124" s="32">
        <v>1</v>
      </c>
      <c r="I124" s="32">
        <v>56</v>
      </c>
      <c r="J124" s="32"/>
      <c r="K124" s="32"/>
      <c r="L124" s="32"/>
      <c r="M124" s="32"/>
      <c r="N124" s="32">
        <f>SUM(H124*100+I124)</f>
        <v>156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42" t="s">
        <v>103</v>
      </c>
    </row>
    <row r="125" spans="1:24" s="44" customFormat="1" x14ac:dyDescent="0.5">
      <c r="A125" s="256">
        <v>2777</v>
      </c>
      <c r="B125" s="33" t="s">
        <v>52</v>
      </c>
      <c r="C125" s="32">
        <v>45888</v>
      </c>
      <c r="D125" s="32">
        <v>65</v>
      </c>
      <c r="E125" s="32">
        <v>2116</v>
      </c>
      <c r="F125" s="32">
        <v>10</v>
      </c>
      <c r="G125" s="32" t="s">
        <v>25</v>
      </c>
      <c r="H125" s="32">
        <v>2</v>
      </c>
      <c r="I125" s="32">
        <v>27</v>
      </c>
      <c r="J125" s="32"/>
      <c r="K125" s="32"/>
      <c r="L125" s="32">
        <f>SUM(H125*100+I125)</f>
        <v>227</v>
      </c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42" t="s">
        <v>150</v>
      </c>
    </row>
    <row r="126" spans="1:24" s="44" customFormat="1" x14ac:dyDescent="0.5">
      <c r="A126" s="256">
        <v>2778</v>
      </c>
      <c r="B126" s="33" t="s">
        <v>53</v>
      </c>
      <c r="C126" s="32">
        <v>63197</v>
      </c>
      <c r="D126" s="32">
        <v>547</v>
      </c>
      <c r="E126" s="32">
        <v>3370</v>
      </c>
      <c r="F126" s="32">
        <v>10</v>
      </c>
      <c r="G126" s="32" t="s">
        <v>25</v>
      </c>
      <c r="H126" s="32">
        <v>1</v>
      </c>
      <c r="I126" s="32">
        <v>12.6</v>
      </c>
      <c r="J126" s="32"/>
      <c r="K126" s="32">
        <f>SUM(H126*100+I126)</f>
        <v>112.6</v>
      </c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42" t="s">
        <v>32</v>
      </c>
    </row>
    <row r="127" spans="1:24" s="44" customFormat="1" x14ac:dyDescent="0.5">
      <c r="A127" s="256">
        <v>2779</v>
      </c>
      <c r="B127" s="33" t="s">
        <v>54</v>
      </c>
      <c r="C127" s="32">
        <v>45848</v>
      </c>
      <c r="D127" s="32">
        <v>13</v>
      </c>
      <c r="E127" s="32">
        <v>2066</v>
      </c>
      <c r="F127" s="32">
        <v>10</v>
      </c>
      <c r="G127" s="32" t="s">
        <v>25</v>
      </c>
      <c r="H127" s="32">
        <v>1</v>
      </c>
      <c r="I127" s="32">
        <v>17</v>
      </c>
      <c r="J127" s="32"/>
      <c r="K127" s="32">
        <f>SUM(H127*100+I127)</f>
        <v>117</v>
      </c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42" t="s">
        <v>32</v>
      </c>
    </row>
    <row r="128" spans="1:24" s="44" customFormat="1" x14ac:dyDescent="0.5">
      <c r="A128" s="256">
        <v>2780</v>
      </c>
      <c r="B128" s="33" t="s">
        <v>55</v>
      </c>
      <c r="C128" s="32">
        <v>45757</v>
      </c>
      <c r="D128" s="32">
        <v>17</v>
      </c>
      <c r="E128" s="32">
        <v>2070</v>
      </c>
      <c r="F128" s="32">
        <v>10</v>
      </c>
      <c r="G128" s="32" t="s">
        <v>25</v>
      </c>
      <c r="H128" s="32">
        <v>1</v>
      </c>
      <c r="I128" s="32">
        <v>56</v>
      </c>
      <c r="J128" s="32"/>
      <c r="K128" s="32">
        <f>SUM(H128*100+I128)</f>
        <v>156</v>
      </c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42" t="s">
        <v>32</v>
      </c>
    </row>
    <row r="129" spans="1:24" s="44" customFormat="1" x14ac:dyDescent="0.5">
      <c r="A129" s="256">
        <v>2781</v>
      </c>
      <c r="B129" s="33" t="s">
        <v>56</v>
      </c>
      <c r="C129" s="32">
        <v>10983</v>
      </c>
      <c r="D129" s="32">
        <v>11</v>
      </c>
      <c r="E129" s="32">
        <v>8793</v>
      </c>
      <c r="F129" s="32">
        <v>10</v>
      </c>
      <c r="G129" s="32" t="s">
        <v>25</v>
      </c>
      <c r="H129" s="32">
        <v>2</v>
      </c>
      <c r="I129" s="32">
        <v>53.3</v>
      </c>
      <c r="J129" s="32"/>
      <c r="K129" s="32"/>
      <c r="L129" s="32"/>
      <c r="M129" s="32"/>
      <c r="N129" s="32">
        <f>SUM(H129*100+I129)</f>
        <v>253.3</v>
      </c>
      <c r="O129" s="32"/>
      <c r="P129" s="32"/>
      <c r="Q129" s="32"/>
      <c r="R129" s="32"/>
      <c r="S129" s="32"/>
      <c r="T129" s="32"/>
      <c r="U129" s="32"/>
      <c r="V129" s="32"/>
      <c r="W129" s="32"/>
      <c r="X129" s="42" t="s">
        <v>845</v>
      </c>
    </row>
    <row r="130" spans="1:24" s="44" customFormat="1" x14ac:dyDescent="0.5">
      <c r="A130" s="256">
        <v>2782</v>
      </c>
      <c r="B130" s="33" t="s">
        <v>57</v>
      </c>
      <c r="C130" s="32">
        <v>63198</v>
      </c>
      <c r="D130" s="32">
        <v>548</v>
      </c>
      <c r="E130" s="32">
        <v>3371</v>
      </c>
      <c r="F130" s="32">
        <v>8</v>
      </c>
      <c r="G130" s="32" t="s">
        <v>25</v>
      </c>
      <c r="H130" s="32" t="s">
        <v>25</v>
      </c>
      <c r="I130" s="32">
        <v>97.9</v>
      </c>
      <c r="J130" s="32"/>
      <c r="K130" s="32">
        <f>SUM(I130)</f>
        <v>97.9</v>
      </c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42" t="s">
        <v>32</v>
      </c>
    </row>
    <row r="131" spans="1:24" s="44" customFormat="1" x14ac:dyDescent="0.5">
      <c r="A131" s="256">
        <v>2783</v>
      </c>
      <c r="B131" s="33" t="s">
        <v>58</v>
      </c>
      <c r="C131" s="32">
        <v>45847</v>
      </c>
      <c r="D131" s="32">
        <v>12</v>
      </c>
      <c r="E131" s="32">
        <v>3369</v>
      </c>
      <c r="F131" s="32">
        <v>10</v>
      </c>
      <c r="G131" s="32" t="s">
        <v>25</v>
      </c>
      <c r="H131" s="32">
        <v>1</v>
      </c>
      <c r="I131" s="32">
        <v>77.3</v>
      </c>
      <c r="J131" s="32"/>
      <c r="K131" s="32"/>
      <c r="L131" s="32">
        <f>SUM(H131*100+I131)</f>
        <v>177.3</v>
      </c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42" t="s">
        <v>944</v>
      </c>
    </row>
    <row r="132" spans="1:24" s="44" customFormat="1" x14ac:dyDescent="0.5">
      <c r="A132" s="256">
        <v>2784</v>
      </c>
      <c r="B132" s="33" t="s">
        <v>59</v>
      </c>
      <c r="C132" s="32">
        <v>45758</v>
      </c>
      <c r="D132" s="32">
        <v>18</v>
      </c>
      <c r="E132" s="32">
        <v>2071</v>
      </c>
      <c r="F132" s="32">
        <v>10</v>
      </c>
      <c r="G132" s="32" t="s">
        <v>25</v>
      </c>
      <c r="H132" s="32">
        <v>1</v>
      </c>
      <c r="I132" s="32">
        <v>6</v>
      </c>
      <c r="J132" s="32"/>
      <c r="K132" s="32">
        <f t="shared" ref="K132:K142" si="0">SUM(H132*100+I132)</f>
        <v>106</v>
      </c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42" t="s">
        <v>32</v>
      </c>
    </row>
    <row r="133" spans="1:24" s="44" customFormat="1" x14ac:dyDescent="0.5">
      <c r="A133" s="256">
        <v>2785</v>
      </c>
      <c r="B133" s="33" t="s">
        <v>61</v>
      </c>
      <c r="C133" s="32">
        <v>45760</v>
      </c>
      <c r="D133" s="32">
        <v>20</v>
      </c>
      <c r="E133" s="32">
        <v>2073</v>
      </c>
      <c r="F133" s="32">
        <v>10</v>
      </c>
      <c r="G133" s="32" t="s">
        <v>25</v>
      </c>
      <c r="H133" s="32">
        <v>2</v>
      </c>
      <c r="I133" s="32">
        <v>19</v>
      </c>
      <c r="J133" s="32"/>
      <c r="K133" s="32">
        <f t="shared" si="0"/>
        <v>219</v>
      </c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42" t="s">
        <v>32</v>
      </c>
    </row>
    <row r="134" spans="1:24" s="44" customFormat="1" x14ac:dyDescent="0.5">
      <c r="A134" s="256">
        <v>2786</v>
      </c>
      <c r="B134" s="33" t="s">
        <v>62</v>
      </c>
      <c r="C134" s="32">
        <v>45759</v>
      </c>
      <c r="D134" s="32">
        <v>19</v>
      </c>
      <c r="E134" s="32">
        <v>2072</v>
      </c>
      <c r="F134" s="32">
        <v>10</v>
      </c>
      <c r="G134" s="32" t="s">
        <v>25</v>
      </c>
      <c r="H134" s="32">
        <v>1</v>
      </c>
      <c r="I134" s="32">
        <v>20</v>
      </c>
      <c r="J134" s="32"/>
      <c r="K134" s="32">
        <f t="shared" si="0"/>
        <v>120</v>
      </c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42" t="s">
        <v>32</v>
      </c>
    </row>
    <row r="135" spans="1:24" s="44" customFormat="1" x14ac:dyDescent="0.5">
      <c r="A135" s="256">
        <v>2787</v>
      </c>
      <c r="B135" s="33" t="s">
        <v>63</v>
      </c>
      <c r="C135" s="32">
        <v>4453</v>
      </c>
      <c r="D135" s="32">
        <v>673</v>
      </c>
      <c r="E135" s="32">
        <v>5343</v>
      </c>
      <c r="F135" s="32">
        <v>10</v>
      </c>
      <c r="G135" s="32" t="s">
        <v>25</v>
      </c>
      <c r="H135" s="32">
        <v>1</v>
      </c>
      <c r="I135" s="32">
        <v>7</v>
      </c>
      <c r="J135" s="32"/>
      <c r="K135" s="32">
        <f t="shared" si="0"/>
        <v>107</v>
      </c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42" t="s">
        <v>32</v>
      </c>
    </row>
    <row r="136" spans="1:24" s="44" customFormat="1" x14ac:dyDescent="0.5">
      <c r="A136" s="256">
        <v>2788</v>
      </c>
      <c r="B136" s="33" t="s">
        <v>64</v>
      </c>
      <c r="C136" s="32">
        <v>11925</v>
      </c>
      <c r="D136" s="32">
        <v>1</v>
      </c>
      <c r="E136" s="32">
        <v>9137</v>
      </c>
      <c r="F136" s="32"/>
      <c r="G136" s="32" t="s">
        <v>25</v>
      </c>
      <c r="H136" s="32">
        <v>1</v>
      </c>
      <c r="I136" s="32">
        <v>44.5</v>
      </c>
      <c r="J136" s="32"/>
      <c r="K136" s="32">
        <f t="shared" si="0"/>
        <v>144.5</v>
      </c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42" t="s">
        <v>32</v>
      </c>
    </row>
    <row r="137" spans="1:24" s="44" customFormat="1" x14ac:dyDescent="0.5">
      <c r="A137" s="256">
        <v>2789</v>
      </c>
      <c r="B137" s="33" t="s">
        <v>798</v>
      </c>
      <c r="C137" s="32">
        <v>47562</v>
      </c>
      <c r="D137" s="32">
        <v>28</v>
      </c>
      <c r="E137" s="32">
        <v>3382</v>
      </c>
      <c r="F137" s="32">
        <v>10</v>
      </c>
      <c r="G137" s="32" t="s">
        <v>25</v>
      </c>
      <c r="H137" s="32">
        <v>1</v>
      </c>
      <c r="I137" s="32">
        <v>44.5</v>
      </c>
      <c r="J137" s="32"/>
      <c r="K137" s="32">
        <f t="shared" si="0"/>
        <v>144.5</v>
      </c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42" t="s">
        <v>32</v>
      </c>
    </row>
    <row r="138" spans="1:24" s="44" customFormat="1" x14ac:dyDescent="0.5">
      <c r="A138" s="256">
        <v>2790</v>
      </c>
      <c r="B138" s="33" t="s">
        <v>65</v>
      </c>
      <c r="C138" s="32">
        <v>5770</v>
      </c>
      <c r="D138" s="32">
        <v>29</v>
      </c>
      <c r="E138" s="32">
        <v>5924</v>
      </c>
      <c r="F138" s="32">
        <v>10</v>
      </c>
      <c r="G138" s="32" t="s">
        <v>25</v>
      </c>
      <c r="H138" s="32">
        <v>1</v>
      </c>
      <c r="I138" s="32">
        <v>97</v>
      </c>
      <c r="J138" s="32"/>
      <c r="K138" s="32">
        <f t="shared" si="0"/>
        <v>197</v>
      </c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42" t="s">
        <v>32</v>
      </c>
    </row>
    <row r="139" spans="1:24" s="44" customFormat="1" x14ac:dyDescent="0.5">
      <c r="A139" s="256">
        <v>2791</v>
      </c>
      <c r="B139" s="33" t="s">
        <v>66</v>
      </c>
      <c r="C139" s="32">
        <v>45762</v>
      </c>
      <c r="D139" s="32">
        <v>27</v>
      </c>
      <c r="E139" s="32">
        <v>2080</v>
      </c>
      <c r="F139" s="32">
        <v>10</v>
      </c>
      <c r="G139" s="32" t="s">
        <v>25</v>
      </c>
      <c r="H139" s="32">
        <v>3</v>
      </c>
      <c r="I139" s="32">
        <v>7</v>
      </c>
      <c r="J139" s="32"/>
      <c r="K139" s="32">
        <f t="shared" si="0"/>
        <v>307</v>
      </c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42" t="s">
        <v>32</v>
      </c>
    </row>
    <row r="140" spans="1:24" s="44" customFormat="1" x14ac:dyDescent="0.5">
      <c r="A140" s="256">
        <v>2792</v>
      </c>
      <c r="B140" s="33" t="s">
        <v>67</v>
      </c>
      <c r="C140" s="32">
        <v>45764</v>
      </c>
      <c r="D140" s="32">
        <v>71</v>
      </c>
      <c r="E140" s="32">
        <v>2122</v>
      </c>
      <c r="F140" s="32">
        <v>10</v>
      </c>
      <c r="G140" s="32" t="s">
        <v>25</v>
      </c>
      <c r="H140" s="32">
        <v>1</v>
      </c>
      <c r="I140" s="32">
        <v>86</v>
      </c>
      <c r="J140" s="32"/>
      <c r="K140" s="32">
        <f t="shared" si="0"/>
        <v>186</v>
      </c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42" t="s">
        <v>32</v>
      </c>
    </row>
    <row r="141" spans="1:24" s="44" customFormat="1" x14ac:dyDescent="0.5">
      <c r="A141" s="256">
        <v>2793</v>
      </c>
      <c r="B141" s="33" t="s">
        <v>68</v>
      </c>
      <c r="C141" s="32">
        <v>45765</v>
      </c>
      <c r="D141" s="32">
        <v>72</v>
      </c>
      <c r="E141" s="32">
        <v>2123</v>
      </c>
      <c r="F141" s="32">
        <v>10</v>
      </c>
      <c r="G141" s="32" t="s">
        <v>25</v>
      </c>
      <c r="H141" s="32">
        <v>1</v>
      </c>
      <c r="I141" s="32">
        <v>72</v>
      </c>
      <c r="J141" s="32"/>
      <c r="K141" s="32">
        <f t="shared" si="0"/>
        <v>172</v>
      </c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42" t="s">
        <v>32</v>
      </c>
    </row>
    <row r="142" spans="1:24" s="44" customFormat="1" x14ac:dyDescent="0.5">
      <c r="A142" s="256">
        <v>2794</v>
      </c>
      <c r="B142" s="33" t="s">
        <v>69</v>
      </c>
      <c r="C142" s="32">
        <v>3935</v>
      </c>
      <c r="D142" s="32">
        <v>658</v>
      </c>
      <c r="E142" s="32">
        <v>5057</v>
      </c>
      <c r="F142" s="32">
        <v>10</v>
      </c>
      <c r="G142" s="32" t="s">
        <v>25</v>
      </c>
      <c r="H142" s="32">
        <v>2</v>
      </c>
      <c r="I142" s="32">
        <v>24.2</v>
      </c>
      <c r="J142" s="32"/>
      <c r="K142" s="32">
        <f t="shared" si="0"/>
        <v>224.2</v>
      </c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42" t="s">
        <v>32</v>
      </c>
    </row>
    <row r="143" spans="1:24" s="44" customFormat="1" x14ac:dyDescent="0.5">
      <c r="A143" s="256">
        <v>2795</v>
      </c>
      <c r="B143" s="33" t="s">
        <v>70</v>
      </c>
      <c r="C143" s="32">
        <v>7309</v>
      </c>
      <c r="D143" s="32">
        <v>6</v>
      </c>
      <c r="E143" s="32">
        <v>6436</v>
      </c>
      <c r="F143" s="32">
        <v>10</v>
      </c>
      <c r="G143" s="32" t="s">
        <v>25</v>
      </c>
      <c r="H143" s="32" t="s">
        <v>25</v>
      </c>
      <c r="I143" s="32">
        <v>96</v>
      </c>
      <c r="J143" s="32"/>
      <c r="K143" s="32">
        <f>SUM(I143)</f>
        <v>96</v>
      </c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42" t="s">
        <v>32</v>
      </c>
    </row>
    <row r="144" spans="1:24" s="44" customFormat="1" x14ac:dyDescent="0.5">
      <c r="A144" s="256">
        <v>2796</v>
      </c>
      <c r="B144" s="33" t="s">
        <v>71</v>
      </c>
      <c r="C144" s="32">
        <v>7310</v>
      </c>
      <c r="D144" s="32">
        <v>7</v>
      </c>
      <c r="E144" s="32">
        <v>6437</v>
      </c>
      <c r="F144" s="32">
        <v>10</v>
      </c>
      <c r="G144" s="32" t="s">
        <v>25</v>
      </c>
      <c r="H144" s="32" t="s">
        <v>25</v>
      </c>
      <c r="I144" s="32">
        <v>98</v>
      </c>
      <c r="J144" s="32"/>
      <c r="K144" s="32">
        <f>SUM(I144)</f>
        <v>98</v>
      </c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42" t="s">
        <v>32</v>
      </c>
    </row>
    <row r="145" spans="1:24" s="44" customFormat="1" x14ac:dyDescent="0.5">
      <c r="A145" s="256">
        <v>2797</v>
      </c>
      <c r="B145" s="33" t="s">
        <v>72</v>
      </c>
      <c r="C145" s="32">
        <v>3934</v>
      </c>
      <c r="D145" s="32">
        <v>657</v>
      </c>
      <c r="E145" s="32">
        <v>5656</v>
      </c>
      <c r="F145" s="32">
        <v>10</v>
      </c>
      <c r="G145" s="32" t="s">
        <v>25</v>
      </c>
      <c r="H145" s="32">
        <v>1</v>
      </c>
      <c r="I145" s="32">
        <v>56.7</v>
      </c>
      <c r="J145" s="32"/>
      <c r="K145" s="32">
        <f>SUM(H145*100+I145)</f>
        <v>156.69999999999999</v>
      </c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42" t="s">
        <v>32</v>
      </c>
    </row>
    <row r="146" spans="1:24" s="44" customFormat="1" x14ac:dyDescent="0.5">
      <c r="A146" s="256">
        <v>2798</v>
      </c>
      <c r="B146" s="33" t="s">
        <v>73</v>
      </c>
      <c r="C146" s="32">
        <v>7306</v>
      </c>
      <c r="D146" s="32">
        <v>3</v>
      </c>
      <c r="E146" s="32">
        <v>6433</v>
      </c>
      <c r="F146" s="32">
        <v>10</v>
      </c>
      <c r="G146" s="32" t="s">
        <v>25</v>
      </c>
      <c r="H146" s="32" t="s">
        <v>25</v>
      </c>
      <c r="I146" s="32">
        <v>95</v>
      </c>
      <c r="J146" s="32"/>
      <c r="K146" s="32">
        <f>SUM(I146)</f>
        <v>95</v>
      </c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42" t="s">
        <v>32</v>
      </c>
    </row>
    <row r="147" spans="1:24" s="44" customFormat="1" x14ac:dyDescent="0.5">
      <c r="A147" s="256">
        <v>2799</v>
      </c>
      <c r="B147" s="33" t="s">
        <v>74</v>
      </c>
      <c r="C147" s="32">
        <v>7307</v>
      </c>
      <c r="D147" s="32">
        <v>4</v>
      </c>
      <c r="E147" s="32">
        <v>6434</v>
      </c>
      <c r="F147" s="32">
        <v>10</v>
      </c>
      <c r="G147" s="32" t="s">
        <v>25</v>
      </c>
      <c r="H147" s="32">
        <v>1</v>
      </c>
      <c r="I147" s="32">
        <v>60</v>
      </c>
      <c r="J147" s="32"/>
      <c r="K147" s="32">
        <f>SUM(H147*100+I147)</f>
        <v>160</v>
      </c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42" t="s">
        <v>32</v>
      </c>
    </row>
    <row r="148" spans="1:24" s="44" customFormat="1" x14ac:dyDescent="0.5">
      <c r="A148" s="256">
        <v>2800</v>
      </c>
      <c r="B148" s="33" t="s">
        <v>75</v>
      </c>
      <c r="C148" s="32">
        <v>7305</v>
      </c>
      <c r="D148" s="32">
        <v>2</v>
      </c>
      <c r="E148" s="32">
        <v>6432</v>
      </c>
      <c r="F148" s="32">
        <v>10</v>
      </c>
      <c r="G148" s="32" t="s">
        <v>25</v>
      </c>
      <c r="H148" s="32">
        <v>1</v>
      </c>
      <c r="I148" s="32">
        <v>72</v>
      </c>
      <c r="J148" s="32"/>
      <c r="K148" s="32"/>
      <c r="L148" s="32"/>
      <c r="M148" s="32"/>
      <c r="N148" s="32">
        <f>SUM(H148*100+I148)</f>
        <v>172</v>
      </c>
      <c r="O148" s="32"/>
      <c r="P148" s="32"/>
      <c r="Q148" s="32"/>
      <c r="R148" s="32"/>
      <c r="S148" s="32"/>
      <c r="T148" s="32"/>
      <c r="U148" s="32"/>
      <c r="V148" s="32"/>
      <c r="W148" s="32"/>
      <c r="X148" s="42" t="s">
        <v>103</v>
      </c>
    </row>
    <row r="149" spans="1:24" s="44" customFormat="1" x14ac:dyDescent="0.5">
      <c r="B149" s="67"/>
      <c r="C149" s="68"/>
      <c r="D149" s="67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233"/>
    </row>
  </sheetData>
  <mergeCells count="80">
    <mergeCell ref="U120:U123"/>
    <mergeCell ref="T83:T86"/>
    <mergeCell ref="U83:U86"/>
    <mergeCell ref="A112:X112"/>
    <mergeCell ref="A113:X113"/>
    <mergeCell ref="A114:X114"/>
    <mergeCell ref="A115:X115"/>
    <mergeCell ref="A118:A121"/>
    <mergeCell ref="D118:D121"/>
    <mergeCell ref="E118:E121"/>
    <mergeCell ref="G118:I118"/>
    <mergeCell ref="J118:N118"/>
    <mergeCell ref="O118:W118"/>
    <mergeCell ref="X118:X123"/>
    <mergeCell ref="G119:G122"/>
    <mergeCell ref="S119:W119"/>
    <mergeCell ref="H119:H122"/>
    <mergeCell ref="I119:I122"/>
    <mergeCell ref="K119:K122"/>
    <mergeCell ref="L119:L122"/>
    <mergeCell ref="O119:O123"/>
    <mergeCell ref="T120:T123"/>
    <mergeCell ref="A75:X75"/>
    <mergeCell ref="A76:X76"/>
    <mergeCell ref="A81:A84"/>
    <mergeCell ref="D81:D84"/>
    <mergeCell ref="E81:E84"/>
    <mergeCell ref="G81:I81"/>
    <mergeCell ref="J81:N81"/>
    <mergeCell ref="O81:W81"/>
    <mergeCell ref="X81:X86"/>
    <mergeCell ref="G82:G85"/>
    <mergeCell ref="H82:H85"/>
    <mergeCell ref="I82:I85"/>
    <mergeCell ref="K82:K85"/>
    <mergeCell ref="L82:L85"/>
    <mergeCell ref="O82:O86"/>
    <mergeCell ref="S82:W82"/>
    <mergeCell ref="O44:W44"/>
    <mergeCell ref="X44:X49"/>
    <mergeCell ref="G45:G48"/>
    <mergeCell ref="H45:H48"/>
    <mergeCell ref="I45:I48"/>
    <mergeCell ref="K45:K48"/>
    <mergeCell ref="L45:L48"/>
    <mergeCell ref="O45:O49"/>
    <mergeCell ref="S45:W45"/>
    <mergeCell ref="T46:T49"/>
    <mergeCell ref="U46:U49"/>
    <mergeCell ref="A77:X77"/>
    <mergeCell ref="A78:X78"/>
    <mergeCell ref="A44:A47"/>
    <mergeCell ref="D44:D47"/>
    <mergeCell ref="S8:W8"/>
    <mergeCell ref="T9:T12"/>
    <mergeCell ref="U9:U12"/>
    <mergeCell ref="X7:X12"/>
    <mergeCell ref="E44:E47"/>
    <mergeCell ref="G44:I44"/>
    <mergeCell ref="J44:N44"/>
    <mergeCell ref="A38:X38"/>
    <mergeCell ref="A39:X39"/>
    <mergeCell ref="A40:X40"/>
    <mergeCell ref="A41:X41"/>
    <mergeCell ref="A1:X1"/>
    <mergeCell ref="A2:X2"/>
    <mergeCell ref="A3:X3"/>
    <mergeCell ref="A4:X4"/>
    <mergeCell ref="A7:A10"/>
    <mergeCell ref="D7:D10"/>
    <mergeCell ref="E7:E10"/>
    <mergeCell ref="G7:I7"/>
    <mergeCell ref="G8:G11"/>
    <mergeCell ref="H8:H11"/>
    <mergeCell ref="I8:I11"/>
    <mergeCell ref="J7:N7"/>
    <mergeCell ref="K8:K11"/>
    <mergeCell ref="L8:L11"/>
    <mergeCell ref="O7:W7"/>
    <mergeCell ref="O8:O12"/>
  </mergeCells>
  <pageMargins left="0.59055118110236227" right="0" top="0.78740157480314965" bottom="0" header="0.31496062992125984" footer="0.31496062992125984"/>
  <pageSetup paperSize="9" scale="65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01</vt:lpstr>
      <vt:lpstr>02</vt:lpstr>
      <vt:lpstr>03</vt:lpstr>
      <vt:lpstr>04</vt:lpstr>
      <vt:lpstr>05</vt:lpstr>
      <vt:lpstr>06</vt:lpstr>
      <vt:lpstr>07</vt:lpstr>
      <vt:lpstr>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Tax02</dc:creator>
  <cp:lastModifiedBy>Windows User</cp:lastModifiedBy>
  <cp:lastPrinted>2020-06-08T01:53:11Z</cp:lastPrinted>
  <dcterms:created xsi:type="dcterms:W3CDTF">2017-08-11T07:13:31Z</dcterms:created>
  <dcterms:modified xsi:type="dcterms:W3CDTF">2020-06-10T03:26:22Z</dcterms:modified>
</cp:coreProperties>
</file>